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Zveřejnění rozpočtu\"/>
    </mc:Choice>
  </mc:AlternateContent>
  <xr:revisionPtr revIDLastSave="0" documentId="8_{519F6597-567F-41C6-B082-4DF135981607}" xr6:coauthVersionLast="47" xr6:coauthVersionMax="47" xr10:uidLastSave="{00000000-0000-0000-0000-000000000000}"/>
  <bookViews>
    <workbookView xWindow="1950" yWindow="675" windowWidth="24495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_FilterDatabase" localSheetId="2" hidden="1">'Rozpočet - výdaje'!$B$1:$B$445</definedName>
    <definedName name="_xlnm.Print_Area" localSheetId="2">'Rozpočet - výdaje'!$A$1:$Q$445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1" i="3" l="1"/>
  <c r="P41" i="3"/>
  <c r="P408" i="3"/>
  <c r="M50" i="3"/>
  <c r="N436" i="3"/>
  <c r="M436" i="3"/>
  <c r="O431" i="3"/>
  <c r="N431" i="3"/>
  <c r="O425" i="3"/>
  <c r="N425" i="3"/>
  <c r="M425" i="3"/>
  <c r="O417" i="3"/>
  <c r="N417" i="3"/>
  <c r="M417" i="3"/>
  <c r="O412" i="3"/>
  <c r="N412" i="3"/>
  <c r="M412" i="3"/>
  <c r="O408" i="3"/>
  <c r="N408" i="3"/>
  <c r="O395" i="3"/>
  <c r="N395" i="3"/>
  <c r="M395" i="3"/>
  <c r="O347" i="3" l="1"/>
  <c r="N347" i="3"/>
  <c r="O323" i="3"/>
  <c r="N323" i="3"/>
  <c r="M323" i="3"/>
  <c r="O303" i="3"/>
  <c r="N303" i="3"/>
  <c r="M303" i="3"/>
  <c r="O292" i="3"/>
  <c r="N292" i="3"/>
  <c r="M292" i="3"/>
  <c r="O282" i="3"/>
  <c r="N282" i="3"/>
  <c r="O274" i="3"/>
  <c r="N274" i="3"/>
  <c r="M274" i="3"/>
  <c r="O256" i="3"/>
  <c r="N256" i="3"/>
  <c r="O247" i="3"/>
  <c r="N247" i="3"/>
  <c r="M247" i="3"/>
  <c r="O234" i="3"/>
  <c r="N234" i="3"/>
  <c r="M234" i="3"/>
  <c r="O230" i="3"/>
  <c r="N230" i="3"/>
  <c r="M230" i="3"/>
  <c r="O226" i="3"/>
  <c r="N226" i="3"/>
  <c r="M226" i="3"/>
  <c r="O222" i="3"/>
  <c r="N222" i="3"/>
  <c r="M222" i="3"/>
  <c r="O201" i="3"/>
  <c r="N201" i="3"/>
  <c r="M201" i="3"/>
  <c r="O194" i="3"/>
  <c r="N194" i="3"/>
  <c r="O190" i="3"/>
  <c r="N190" i="3"/>
  <c r="M190" i="3"/>
  <c r="O185" i="3"/>
  <c r="N185" i="3"/>
  <c r="O181" i="3"/>
  <c r="N181" i="3"/>
  <c r="M181" i="3"/>
  <c r="O175" i="3"/>
  <c r="N175" i="3"/>
  <c r="O169" i="3"/>
  <c r="N169" i="3"/>
  <c r="O159" i="3"/>
  <c r="N159" i="3"/>
  <c r="O146" i="3"/>
  <c r="N146" i="3"/>
  <c r="M146" i="3"/>
  <c r="O136" i="3"/>
  <c r="N136" i="3"/>
  <c r="M136" i="3"/>
  <c r="O118" i="3"/>
  <c r="N118" i="3"/>
  <c r="M118" i="3"/>
  <c r="O110" i="3"/>
  <c r="N110" i="3"/>
  <c r="M110" i="3"/>
  <c r="O96" i="3"/>
  <c r="N96" i="3"/>
  <c r="M96" i="3"/>
  <c r="O89" i="3"/>
  <c r="N89" i="3"/>
  <c r="M89" i="3"/>
  <c r="O65" i="3"/>
  <c r="N65" i="3"/>
  <c r="M65" i="3"/>
  <c r="O50" i="3"/>
  <c r="N50" i="3"/>
  <c r="O41" i="3"/>
  <c r="N41" i="3"/>
  <c r="O24" i="3"/>
  <c r="N24" i="3"/>
  <c r="M24" i="3"/>
  <c r="O16" i="3"/>
  <c r="N16" i="3"/>
  <c r="M16" i="3"/>
  <c r="M438" i="3" l="1"/>
  <c r="N438" i="3"/>
  <c r="O438" i="3"/>
  <c r="L347" i="3"/>
  <c r="K347" i="3"/>
  <c r="L20" i="3"/>
  <c r="K20" i="3"/>
  <c r="K436" i="3"/>
  <c r="J436" i="3"/>
  <c r="L431" i="3"/>
  <c r="K431" i="3"/>
  <c r="L425" i="3"/>
  <c r="K425" i="3"/>
  <c r="J425" i="3"/>
  <c r="L417" i="3"/>
  <c r="K417" i="3"/>
  <c r="J417" i="3"/>
  <c r="L412" i="3"/>
  <c r="K412" i="3"/>
  <c r="J412" i="3"/>
  <c r="L408" i="3"/>
  <c r="K408" i="3"/>
  <c r="L395" i="3"/>
  <c r="K395" i="3"/>
  <c r="J395" i="3"/>
  <c r="L339" i="3"/>
  <c r="K339" i="3"/>
  <c r="K323" i="3"/>
  <c r="J323" i="3"/>
  <c r="L303" i="3"/>
  <c r="K303" i="3"/>
  <c r="J303" i="3"/>
  <c r="L292" i="3"/>
  <c r="K292" i="3"/>
  <c r="J292" i="3"/>
  <c r="L282" i="3"/>
  <c r="K282" i="3"/>
  <c r="L274" i="3"/>
  <c r="K274" i="3"/>
  <c r="J274" i="3"/>
  <c r="L256" i="3"/>
  <c r="K256" i="3"/>
  <c r="L247" i="3"/>
  <c r="K247" i="3"/>
  <c r="J247" i="3"/>
  <c r="L234" i="3"/>
  <c r="K234" i="3"/>
  <c r="J234" i="3"/>
  <c r="L230" i="3"/>
  <c r="K230" i="3"/>
  <c r="J230" i="3"/>
  <c r="L226" i="3"/>
  <c r="K226" i="3"/>
  <c r="J226" i="3"/>
  <c r="L222" i="3"/>
  <c r="K222" i="3"/>
  <c r="J222" i="3"/>
  <c r="L201" i="3"/>
  <c r="K201" i="3"/>
  <c r="J201" i="3"/>
  <c r="L190" i="3"/>
  <c r="K190" i="3"/>
  <c r="J190" i="3"/>
  <c r="L185" i="3"/>
  <c r="K185" i="3"/>
  <c r="L181" i="3"/>
  <c r="K181" i="3"/>
  <c r="J181" i="3"/>
  <c r="L175" i="3"/>
  <c r="K175" i="3"/>
  <c r="L169" i="3"/>
  <c r="K169" i="3"/>
  <c r="L159" i="3"/>
  <c r="K159" i="3"/>
  <c r="J159" i="3"/>
  <c r="L146" i="3"/>
  <c r="K146" i="3"/>
  <c r="J146" i="3"/>
  <c r="L136" i="3"/>
  <c r="K136" i="3"/>
  <c r="J136" i="3"/>
  <c r="L118" i="3"/>
  <c r="K118" i="3"/>
  <c r="J118" i="3"/>
  <c r="L110" i="3"/>
  <c r="K110" i="3"/>
  <c r="J110" i="3"/>
  <c r="L96" i="3"/>
  <c r="K96" i="3"/>
  <c r="J96" i="3"/>
  <c r="L89" i="3"/>
  <c r="K89" i="3"/>
  <c r="J89" i="3"/>
  <c r="L65" i="3"/>
  <c r="K65" i="3"/>
  <c r="J65" i="3"/>
  <c r="L50" i="3"/>
  <c r="K50" i="3"/>
  <c r="J50" i="3"/>
  <c r="L24" i="3"/>
  <c r="K24" i="3"/>
  <c r="L16" i="3"/>
  <c r="K16" i="3"/>
  <c r="I136" i="3"/>
  <c r="H136" i="3"/>
  <c r="G136" i="3"/>
  <c r="I24" i="3"/>
  <c r="H24" i="3"/>
  <c r="G24" i="3"/>
  <c r="I110" i="3"/>
  <c r="H110" i="3"/>
  <c r="G110" i="3"/>
  <c r="I436" i="3"/>
  <c r="H436" i="3"/>
  <c r="G436" i="3"/>
  <c r="I425" i="3"/>
  <c r="H425" i="3"/>
  <c r="G425" i="3"/>
  <c r="I417" i="3"/>
  <c r="H417" i="3"/>
  <c r="G417" i="3"/>
  <c r="I412" i="3"/>
  <c r="H412" i="3"/>
  <c r="G412" i="3"/>
  <c r="I395" i="3"/>
  <c r="H395" i="3"/>
  <c r="G395" i="3"/>
  <c r="I329" i="3"/>
  <c r="H329" i="3"/>
  <c r="G329" i="3"/>
  <c r="I222" i="3"/>
  <c r="H222" i="3"/>
  <c r="G222" i="3"/>
  <c r="I201" i="3"/>
  <c r="H201" i="3"/>
  <c r="G201" i="3"/>
  <c r="P190" i="3"/>
  <c r="I190" i="3"/>
  <c r="H190" i="3"/>
  <c r="G190" i="3"/>
  <c r="I185" i="3"/>
  <c r="H185" i="3"/>
  <c r="G185" i="3"/>
  <c r="I169" i="3"/>
  <c r="H169" i="3"/>
  <c r="G169" i="3"/>
  <c r="P181" i="3"/>
  <c r="I159" i="3"/>
  <c r="H159" i="3"/>
  <c r="G159" i="3"/>
  <c r="P146" i="3"/>
  <c r="I146" i="3"/>
  <c r="H146" i="3"/>
  <c r="G146" i="3"/>
  <c r="I226" i="3"/>
  <c r="H226" i="3"/>
  <c r="G226" i="3"/>
  <c r="I230" i="3"/>
  <c r="H230" i="3"/>
  <c r="G230" i="3"/>
  <c r="I234" i="3"/>
  <c r="H234" i="3"/>
  <c r="G234" i="3"/>
  <c r="I247" i="3"/>
  <c r="H247" i="3"/>
  <c r="G247" i="3"/>
  <c r="I256" i="3"/>
  <c r="H256" i="3"/>
  <c r="G256" i="3"/>
  <c r="I274" i="3"/>
  <c r="H274" i="3"/>
  <c r="G274" i="3"/>
  <c r="I282" i="3"/>
  <c r="H282" i="3"/>
  <c r="G282" i="3"/>
  <c r="I278" i="3"/>
  <c r="H278" i="3"/>
  <c r="G278" i="3"/>
  <c r="I292" i="3"/>
  <c r="H292" i="3"/>
  <c r="G292" i="3"/>
  <c r="I296" i="3"/>
  <c r="H296" i="3"/>
  <c r="G296" i="3"/>
  <c r="I303" i="3"/>
  <c r="H303" i="3"/>
  <c r="G303" i="3"/>
  <c r="G323" i="3"/>
  <c r="I323" i="3"/>
  <c r="H323" i="3"/>
  <c r="I118" i="3"/>
  <c r="H118" i="3"/>
  <c r="G118" i="3"/>
  <c r="I96" i="3"/>
  <c r="H96" i="3"/>
  <c r="G96" i="3"/>
  <c r="I89" i="3"/>
  <c r="H89" i="3"/>
  <c r="G89" i="3"/>
  <c r="I65" i="3"/>
  <c r="H65" i="3"/>
  <c r="G65" i="3"/>
  <c r="I50" i="3"/>
  <c r="H50" i="3"/>
  <c r="G50" i="3"/>
  <c r="J438" i="3" l="1"/>
  <c r="K438" i="3"/>
  <c r="L438" i="3"/>
  <c r="I438" i="3"/>
  <c r="H438" i="3"/>
  <c r="G438" i="3"/>
  <c r="P110" i="3"/>
  <c r="P436" i="3" l="1"/>
  <c r="P425" i="3"/>
  <c r="P417" i="3"/>
  <c r="P412" i="3"/>
  <c r="P395" i="3"/>
  <c r="P323" i="3"/>
  <c r="P303" i="3"/>
  <c r="P292" i="3"/>
  <c r="P274" i="3"/>
  <c r="P266" i="3"/>
  <c r="P247" i="3"/>
  <c r="P234" i="3"/>
  <c r="P230" i="3"/>
  <c r="P226" i="3"/>
  <c r="P222" i="3"/>
  <c r="P201" i="3"/>
  <c r="P185" i="3"/>
  <c r="P169" i="3"/>
  <c r="P159" i="3"/>
  <c r="P136" i="3"/>
  <c r="P118" i="3"/>
  <c r="P96" i="3"/>
  <c r="P89" i="3"/>
  <c r="P65" i="3"/>
  <c r="P54" i="3"/>
  <c r="P50" i="3"/>
  <c r="P20" i="3"/>
  <c r="P16" i="3"/>
  <c r="P7" i="3"/>
  <c r="P438" i="3" l="1"/>
</calcChain>
</file>

<file path=xl/sharedStrings.xml><?xml version="1.0" encoding="utf-8"?>
<sst xmlns="http://schemas.openxmlformats.org/spreadsheetml/2006/main" count="1129" uniqueCount="382">
  <si>
    <t>Příloha č. 1, strana 2</t>
  </si>
  <si>
    <t>v tisících Kč</t>
  </si>
  <si>
    <t>Poznámka</t>
  </si>
  <si>
    <t>5222</t>
  </si>
  <si>
    <t>neinvestiční transfery spolkům</t>
  </si>
  <si>
    <t>grant</t>
  </si>
  <si>
    <t>6121</t>
  </si>
  <si>
    <t>budovy, haly a stavby</t>
  </si>
  <si>
    <t>Silnice</t>
  </si>
  <si>
    <t>2212</t>
  </si>
  <si>
    <t>5137</t>
  </si>
  <si>
    <t>5139</t>
  </si>
  <si>
    <t>nákup materiálu j.n.</t>
  </si>
  <si>
    <t>5169</t>
  </si>
  <si>
    <t>nákup ostatních služeb</t>
  </si>
  <si>
    <t>Ostatní záležitosti pozemních komunikací</t>
  </si>
  <si>
    <t>2219</t>
  </si>
  <si>
    <t>Odvedení a čistění odpadních vod a nakl.s.</t>
  </si>
  <si>
    <t>2321</t>
  </si>
  <si>
    <t>Mateřské školy</t>
  </si>
  <si>
    <t>3111</t>
  </si>
  <si>
    <t>5021</t>
  </si>
  <si>
    <t>ostatní osobní výdaje</t>
  </si>
  <si>
    <t>5331</t>
  </si>
  <si>
    <t>neinvestiční příspěvky zřízeným příspěvkov. org.</t>
  </si>
  <si>
    <t xml:space="preserve">příspěvek zřizovatele </t>
  </si>
  <si>
    <t>5336</t>
  </si>
  <si>
    <t>neivestiční transfery zřízeným přísp. org.</t>
  </si>
  <si>
    <t>dotace města na platy pedagogů, asistenta, projekt Šablony</t>
  </si>
  <si>
    <t>6129</t>
  </si>
  <si>
    <t>Ostatní záležitosti předškolního vzdělávání</t>
  </si>
  <si>
    <t>3115</t>
  </si>
  <si>
    <t>První stupeň základních škol</t>
  </si>
  <si>
    <t>3117</t>
  </si>
  <si>
    <t xml:space="preserve">drobný hmotný dlouhodobý majetek </t>
  </si>
  <si>
    <t>5123</t>
  </si>
  <si>
    <t>podlimitní technické zhodnocení</t>
  </si>
  <si>
    <t>5171</t>
  </si>
  <si>
    <t>opravy a udržování</t>
  </si>
  <si>
    <t>neinvestiční transfery zřízeným příspěvkov. org.</t>
  </si>
  <si>
    <t>5362</t>
  </si>
  <si>
    <t>platby daní a poplatků státnímu rozpočtu</t>
  </si>
  <si>
    <t>6122</t>
  </si>
  <si>
    <t>stroje, přístroje a zařízení</t>
  </si>
  <si>
    <t>5213</t>
  </si>
  <si>
    <t>neinv.transfery nefin.podnik.subj.-právn.osoby</t>
  </si>
  <si>
    <t>Ostatní záležitosti kultury</t>
  </si>
  <si>
    <t>3319</t>
  </si>
  <si>
    <t>5011</t>
  </si>
  <si>
    <t>platy zaměst. v pracovním poměru</t>
  </si>
  <si>
    <t>5031</t>
  </si>
  <si>
    <t>povinné poj. na soc. zab. a přísp. na st. pol.zam.</t>
  </si>
  <si>
    <t>5032</t>
  </si>
  <si>
    <t>povinné poj. na veřejné zdrav. poj.</t>
  </si>
  <si>
    <t>5138</t>
  </si>
  <si>
    <t>nákup zboží za účelem dalšího prodeje</t>
  </si>
  <si>
    <t>propagační tiskovina</t>
  </si>
  <si>
    <t>pro akce</t>
  </si>
  <si>
    <t>5151</t>
  </si>
  <si>
    <t>studená voda</t>
  </si>
  <si>
    <t>5153</t>
  </si>
  <si>
    <t>plyn</t>
  </si>
  <si>
    <t>5154</t>
  </si>
  <si>
    <t>elektrická energie</t>
  </si>
  <si>
    <t>5162</t>
  </si>
  <si>
    <t>služby telekomunikací a radiokomunikací</t>
  </si>
  <si>
    <t>zabezpečení Galerie u lávky</t>
  </si>
  <si>
    <t>5175</t>
  </si>
  <si>
    <t>pohoštění</t>
  </si>
  <si>
    <t>5179</t>
  </si>
  <si>
    <t>ostatní nákupy j.n.</t>
  </si>
  <si>
    <t>5041</t>
  </si>
  <si>
    <t>odměny za užití duševního vlastnictví</t>
  </si>
  <si>
    <t>5194</t>
  </si>
  <si>
    <t>věcné dary</t>
  </si>
  <si>
    <t>drobné dárky pro účinkující, propagační tiskovina</t>
  </si>
  <si>
    <t>5493</t>
  </si>
  <si>
    <t>účelové neinvestiční transfery fyzickým osobám</t>
  </si>
  <si>
    <t>granty</t>
  </si>
  <si>
    <t>5136</t>
  </si>
  <si>
    <t>knihy, učební pomůcky a tisk</t>
  </si>
  <si>
    <t>5499</t>
  </si>
  <si>
    <t>ostatní neinvestiční transfery obyvatelstvu</t>
  </si>
  <si>
    <t>příspěvek na dovolenou</t>
  </si>
  <si>
    <t xml:space="preserve">Pořízení, zachov. a obnova hodnot nar. his. </t>
  </si>
  <si>
    <t>3326</t>
  </si>
  <si>
    <t>osvětlení kaple</t>
  </si>
  <si>
    <t>péče o kapli na základě smlouvy o dílo</t>
  </si>
  <si>
    <t>údržba kaple</t>
  </si>
  <si>
    <t>Ostatní zál. ochrany památek a péče o kult.děd.</t>
  </si>
  <si>
    <t>3329</t>
  </si>
  <si>
    <t>povinné poj. na soc. zab. a přísp. na st.pol.zam.</t>
  </si>
  <si>
    <t>povinné poj. na veřejné zdravotní pojištění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</si>
  <si>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</si>
  <si>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</si>
  <si>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</si>
  <si>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</si>
  <si>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</si>
  <si>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</si>
  <si>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Ostatní záležitosti sdělovacích prostředků</t>
  </si>
  <si>
    <t>Časopis TROJA</t>
  </si>
  <si>
    <t>3349</t>
  </si>
  <si>
    <t>Ostatní záležitosti kultury, církví a sděl. prostř.</t>
  </si>
  <si>
    <t>3399</t>
  </si>
  <si>
    <t>drobný hmotný dlouhodobý majetek</t>
  </si>
  <si>
    <t>nové stany</t>
  </si>
  <si>
    <t>nákup zboží (za účelem dalšího prodeje)</t>
  </si>
  <si>
    <t xml:space="preserve"> 5139</t>
  </si>
  <si>
    <t>5161</t>
  </si>
  <si>
    <t>poštovní služby</t>
  </si>
  <si>
    <t>5212</t>
  </si>
  <si>
    <t>neinv. transfery spolkům</t>
  </si>
  <si>
    <t>Sportovní zařízení v majetku obce</t>
  </si>
  <si>
    <t>3412</t>
  </si>
  <si>
    <t>revize hřišť</t>
  </si>
  <si>
    <t>oprava hřišť</t>
  </si>
  <si>
    <t>budovy, haly, stavby</t>
  </si>
  <si>
    <t>Ostatní sportovní činnost</t>
  </si>
  <si>
    <t>3419</t>
  </si>
  <si>
    <t>Trojský den</t>
  </si>
  <si>
    <t>5156</t>
  </si>
  <si>
    <t>pohonné hmoty a maziva</t>
  </si>
  <si>
    <t>5221</t>
  </si>
  <si>
    <t>neinvestiční dotace obecně prospěš. spol.</t>
  </si>
  <si>
    <t>Využití volného času dětí a mládeže</t>
  </si>
  <si>
    <t>3421</t>
  </si>
  <si>
    <t>nákup materiálu</t>
  </si>
  <si>
    <t>Ostatní zájmová činnost a rekreace</t>
  </si>
  <si>
    <t>3429</t>
  </si>
  <si>
    <t>neinv.transfery nefin.podnik.subj.-fyz.osoby</t>
  </si>
  <si>
    <t>nákup dlouhodobého hmotného majetku jinde neident.</t>
  </si>
  <si>
    <t>Všeobecná ambulantní péče</t>
  </si>
  <si>
    <t>3511</t>
  </si>
  <si>
    <t>Pomoc zdravotně postiženým</t>
  </si>
  <si>
    <t>3543</t>
  </si>
  <si>
    <t>Veřejné osvětlení</t>
  </si>
  <si>
    <t>3631</t>
  </si>
  <si>
    <t>vánoční lípa u školy</t>
  </si>
  <si>
    <t>Komunální služby a územní rozvoj jinde nezařazené</t>
  </si>
  <si>
    <t>3639</t>
  </si>
  <si>
    <t>elektřina sanit. Kontejner Vodácká</t>
  </si>
  <si>
    <t>bodovy, haly a stavby</t>
  </si>
  <si>
    <t>bezbariérový přístup do zdr. střediska</t>
  </si>
  <si>
    <t>Ost. záležitosti bydleni, kom. služeb a uzem.</t>
  </si>
  <si>
    <t>3699</t>
  </si>
  <si>
    <t>5122</t>
  </si>
  <si>
    <t>podlimitní věcná břemena</t>
  </si>
  <si>
    <t xml:space="preserve">nové označení MČ a přírodního parku, </t>
  </si>
  <si>
    <t xml:space="preserve">sáčky na psí exkrementy, pomůcky pro VPP, </t>
  </si>
  <si>
    <t>pohonné hmoty</t>
  </si>
  <si>
    <t>pozemky Státního pozemkového úřadu, část pozemku parc.č. 473/3, cesta ke kapli</t>
  </si>
  <si>
    <t>poplatek SMCHMP</t>
  </si>
  <si>
    <t>5192</t>
  </si>
  <si>
    <t>poskytnuté náhrady</t>
  </si>
  <si>
    <t>5229</t>
  </si>
  <si>
    <t>6130</t>
  </si>
  <si>
    <t>pozemky</t>
  </si>
  <si>
    <t>Monitoring ochrany ovzduší</t>
  </si>
  <si>
    <t>3716</t>
  </si>
  <si>
    <t>Sběr a svoz komunál. odpadu</t>
  </si>
  <si>
    <t>3722</t>
  </si>
  <si>
    <t>velkoobjemové kontejnery</t>
  </si>
  <si>
    <t>Sběr a svoz ostatních odpadů</t>
  </si>
  <si>
    <t>3723</t>
  </si>
  <si>
    <t>Péče o vzhled obcí a veřejnou zeleň</t>
  </si>
  <si>
    <t>3745</t>
  </si>
  <si>
    <t>5132</t>
  </si>
  <si>
    <t>ochranné pomůcky</t>
  </si>
  <si>
    <t>brigády</t>
  </si>
  <si>
    <t>ostatní neinv. transfery spolkům</t>
  </si>
  <si>
    <t>Ekologická výchova a osvěta</t>
  </si>
  <si>
    <t>3792</t>
  </si>
  <si>
    <t>3900</t>
  </si>
  <si>
    <t>Ostatní sociální péče a pomoc rodině a manž.</t>
  </si>
  <si>
    <t>4339</t>
  </si>
  <si>
    <t>herní prvek hřiště DIP</t>
  </si>
  <si>
    <t>opravy DIP z dotace bezdomovectví</t>
  </si>
  <si>
    <t>4333</t>
  </si>
  <si>
    <t>Domovy pro osoby se zdr. post. a domovy</t>
  </si>
  <si>
    <t>4357</t>
  </si>
  <si>
    <t>nábytek pod pergolu</t>
  </si>
  <si>
    <t>donášková služba</t>
  </si>
  <si>
    <t>Ostatní služby a činnosti v oblasti sociál.n.</t>
  </si>
  <si>
    <t>4359</t>
  </si>
  <si>
    <t>Nákup ostatních služeb</t>
  </si>
  <si>
    <t>Krizová opatření</t>
  </si>
  <si>
    <t>5903</t>
  </si>
  <si>
    <t>Rezerva na krizová opatření</t>
  </si>
  <si>
    <t>účelová rezerva dle krizového zákona</t>
  </si>
  <si>
    <t>Bezpečnost a veřejný pořádek</t>
  </si>
  <si>
    <t>5311</t>
  </si>
  <si>
    <t>Městská policie</t>
  </si>
  <si>
    <t>Zastupitelstva obcí</t>
  </si>
  <si>
    <t>6112</t>
  </si>
  <si>
    <t>5023</t>
  </si>
  <si>
    <t>odměny členů zastupitelstev obcí a krajů</t>
  </si>
  <si>
    <t>návrh PF</t>
  </si>
  <si>
    <t>počítač</t>
  </si>
  <si>
    <t>služby telekomunikací a radiokomun.</t>
  </si>
  <si>
    <t>5163</t>
  </si>
  <si>
    <t>služby peněžních ústavů</t>
  </si>
  <si>
    <t>5167</t>
  </si>
  <si>
    <t>služby školení a vzdělávání</t>
  </si>
  <si>
    <t>stravenky, parkovné</t>
  </si>
  <si>
    <t>5172</t>
  </si>
  <si>
    <t>programové vybavení</t>
  </si>
  <si>
    <t>5176</t>
  </si>
  <si>
    <t>účastnické poplatky na konference</t>
  </si>
  <si>
    <t>květiny, dárkové publikace, DVD</t>
  </si>
  <si>
    <t>ostatní neivvestiční transf.obyvat.</t>
  </si>
  <si>
    <t>příspěvky z fondu zaměstnavatele</t>
  </si>
  <si>
    <t>6115</t>
  </si>
  <si>
    <t>služby pošt</t>
  </si>
  <si>
    <t xml:space="preserve">nákup materiálu </t>
  </si>
  <si>
    <t>Volby do zastupitelstev ÚSC</t>
  </si>
  <si>
    <t>Volba prezidenta republiky</t>
  </si>
  <si>
    <t>6118</t>
  </si>
  <si>
    <t>Volby do evropského parlamentu</t>
  </si>
  <si>
    <t>6117</t>
  </si>
  <si>
    <t>stravné</t>
  </si>
  <si>
    <t>Činnost místní správy</t>
  </si>
  <si>
    <t>6171</t>
  </si>
  <si>
    <t>knihy, učeb. pomůcky a tisk</t>
  </si>
  <si>
    <t xml:space="preserve"> dovybavení dílny, kanc. a úklid materiál, materiál na údržbu</t>
  </si>
  <si>
    <t xml:space="preserve">plyn </t>
  </si>
  <si>
    <t>služ. Auto</t>
  </si>
  <si>
    <t>povinné ručení auto, skútr, traktůrek, vlek</t>
  </si>
  <si>
    <t>kopírka nájem</t>
  </si>
  <si>
    <t>5168</t>
  </si>
  <si>
    <t>zpracování dat a služby související s informačními a komunikačními technologiemi</t>
  </si>
  <si>
    <t>poplatek SMS</t>
  </si>
  <si>
    <t>5424</t>
  </si>
  <si>
    <t>náhrady mezd v době nemoci</t>
  </si>
  <si>
    <t>ostatní neinv. transfery obyvatel.</t>
  </si>
  <si>
    <t>příspěvky z fondu zaměstnavatele - penz.připoj.,doprava, dovolená</t>
  </si>
  <si>
    <t>dálniční známka+ kolky</t>
  </si>
  <si>
    <t>5363</t>
  </si>
  <si>
    <t>úhrady sankcí jiným rozpočtům</t>
  </si>
  <si>
    <t>nákup dlouhodobého hmotného majetku</t>
  </si>
  <si>
    <t>6125</t>
  </si>
  <si>
    <t>Obecné příjmy a výdaje finančních operací</t>
  </si>
  <si>
    <t>6310</t>
  </si>
  <si>
    <t>poplatky z účtu</t>
  </si>
  <si>
    <t>Pojištní funkčě nespecifikované</t>
  </si>
  <si>
    <t>6320</t>
  </si>
  <si>
    <t>5038</t>
  </si>
  <si>
    <t>pojištění zaměstnavatele</t>
  </si>
  <si>
    <t>Pojištní funkčně nespecifikované</t>
  </si>
  <si>
    <t>Převody vlastním fondům v rozpočtech územn.</t>
  </si>
  <si>
    <t>6330</t>
  </si>
  <si>
    <t>5342</t>
  </si>
  <si>
    <t>převody fondu zaměstnavatele</t>
  </si>
  <si>
    <t>5344</t>
  </si>
  <si>
    <t>převody vlastním rezervním fondům územních rozpočtů</t>
  </si>
  <si>
    <t>5345</t>
  </si>
  <si>
    <t>převody vlastním rozpočtov. účtům</t>
  </si>
  <si>
    <t>5347</t>
  </si>
  <si>
    <t>finanční vypořádání</t>
  </si>
  <si>
    <t>Ostatní činnosti j.n.</t>
  </si>
  <si>
    <t>6409</t>
  </si>
  <si>
    <t>5901</t>
  </si>
  <si>
    <t>nespecifikované rezervy</t>
  </si>
  <si>
    <t>participativní rozpočet</t>
  </si>
  <si>
    <t>Výdaje celkem</t>
  </si>
  <si>
    <t>6351</t>
  </si>
  <si>
    <t>investiční transfery zřízeným příspěvkov. org.</t>
  </si>
  <si>
    <t>výkupy pozemků</t>
  </si>
  <si>
    <t>neinvestiční příspěvky zřízeným příspěvk. org.</t>
  </si>
  <si>
    <t>Stroje, přístroje a zařízení</t>
  </si>
  <si>
    <t>5042</t>
  </si>
  <si>
    <t>odměny za užití počítačových programů</t>
  </si>
  <si>
    <t>služby IT, poplatky za programy, licence ESET, ochrana e-mailů, doména, hosting www stránek, údržba www stránek, Gordic</t>
  </si>
  <si>
    <t>ÚMČ - rekonstrukce severního přístupu do MŠ a ÚMČ</t>
  </si>
  <si>
    <t xml:space="preserve">příspěvek zřizovatele  </t>
  </si>
  <si>
    <t>Rozpočet 2021 schválený</t>
  </si>
  <si>
    <t>Rozpočet 2021 upravený</t>
  </si>
  <si>
    <t>kašny, kanalizace - dotace</t>
  </si>
  <si>
    <t>poplatek SHSČMS, Dny evropského dědictví</t>
  </si>
  <si>
    <t>5269</t>
  </si>
  <si>
    <t>5321</t>
  </si>
  <si>
    <t>Ost. správa v obl. hosp.opatření pro krizové stavy</t>
  </si>
  <si>
    <t>neinvestiční dotace obcím</t>
  </si>
  <si>
    <t>dar Mikulášovicím</t>
  </si>
  <si>
    <t>5133</t>
  </si>
  <si>
    <t>léky a zdravotnický materiál</t>
  </si>
  <si>
    <t>4379</t>
  </si>
  <si>
    <t>údržba obecní zahrady, sekání a úklid pozemků, ošetřování dřevin, údržba ovocného sadu Podhoří, výsadba stromů</t>
  </si>
  <si>
    <t>pískoviště</t>
  </si>
  <si>
    <t xml:space="preserve"> žaloby na MČ, poradenství</t>
  </si>
  <si>
    <t>5191</t>
  </si>
  <si>
    <t>zaplacené sankce</t>
  </si>
  <si>
    <t>přísudek v soudním sporu</t>
  </si>
  <si>
    <t>spoluúčast při náhradě škody</t>
  </si>
  <si>
    <t>poplatek v soudním sporu</t>
  </si>
  <si>
    <t>Volby do Parlamentu ČR</t>
  </si>
  <si>
    <t>6114</t>
  </si>
  <si>
    <t>povinné pojistné na úrazové pojištění</t>
  </si>
  <si>
    <t>Rozpočet 2022 schválený</t>
  </si>
  <si>
    <t>Rozpočet 2022 upravený</t>
  </si>
  <si>
    <t>Invest. transf. zřízeným přísk. Organizacím</t>
  </si>
  <si>
    <t>náhrady mezd a přísp. v době nemoci</t>
  </si>
  <si>
    <t>Volby do Senátu PS ČR a Volby do zastupitelstev ÚSC</t>
  </si>
  <si>
    <t>kontrola HZS HMP</t>
  </si>
  <si>
    <t>6221</t>
  </si>
  <si>
    <t>Humanitární zahraniční pomoc přímá</t>
  </si>
  <si>
    <t>nákup materiálu jinde nezařazený</t>
  </si>
  <si>
    <t>výdaje na věcné dary</t>
  </si>
  <si>
    <t>neinv.transf.fundacím, ústavům a obecně prosp. sp.</t>
  </si>
  <si>
    <t xml:space="preserve">neinvest. transfery zřízeným příspěvkovým org. </t>
  </si>
  <si>
    <t>5520</t>
  </si>
  <si>
    <t>neinvestiční transfery cizím státům</t>
  </si>
  <si>
    <t>Ostatní finanční operace</t>
  </si>
  <si>
    <t>6399</t>
  </si>
  <si>
    <t>5365</t>
  </si>
  <si>
    <t>platby daní krajům, obcím a státním fondům</t>
  </si>
  <si>
    <t>2221</t>
  </si>
  <si>
    <t>Provoz veřejné silniční dopravy</t>
  </si>
  <si>
    <t>projekt cykloobousměrka Nad Kazankou</t>
  </si>
  <si>
    <t>výměna skla u přístřešku BUS</t>
  </si>
  <si>
    <t>úpravy v ZŠ - místnost družiny</t>
  </si>
  <si>
    <t>ostatní neinv. transfery nezisk. a podob. org.</t>
  </si>
  <si>
    <t>obnova pěší stezky Podhoří-Bohnice, příjezdová cesta ke kempu TJ Sokol Troja</t>
  </si>
  <si>
    <t>pojistění odpovědnosti společně se zaměstnanci</t>
  </si>
  <si>
    <t>program mzdy, AIS Triada</t>
  </si>
  <si>
    <t xml:space="preserve">Rozpočet 2023 schválený </t>
  </si>
  <si>
    <t>Rozpočet 2023 upravený</t>
  </si>
  <si>
    <t>Záležitosti pošt</t>
  </si>
  <si>
    <t>2411</t>
  </si>
  <si>
    <t>5152</t>
  </si>
  <si>
    <t>5157</t>
  </si>
  <si>
    <t>teplo</t>
  </si>
  <si>
    <t>teplá voda</t>
  </si>
  <si>
    <t>tříděný odpad</t>
  </si>
  <si>
    <t>Návrh rozpočtu MČ Praha-Troja na rok 2024 - VÝDAJE</t>
  </si>
  <si>
    <t>Návrh rozpočtu 2024</t>
  </si>
  <si>
    <t>dopravní značení Povltavská x Sádky</t>
  </si>
  <si>
    <t>stavby</t>
  </si>
  <si>
    <t>nový zabezpeč.systém galerie,obal na pianino</t>
  </si>
  <si>
    <t>pronájem pianina</t>
  </si>
  <si>
    <t>sken pomníku Jana Husa</t>
  </si>
  <si>
    <t>účelové neinv.transfery fyzickým osobám</t>
  </si>
  <si>
    <t>stroje, přístroje, zařízení</t>
  </si>
  <si>
    <t>hřiště v Podhoří, hřiště Mraveniště</t>
  </si>
  <si>
    <t>nové židle zdr. středisko</t>
  </si>
  <si>
    <t>kotel zdr. středisko</t>
  </si>
  <si>
    <t>Pohřebnictví</t>
  </si>
  <si>
    <t>3632</t>
  </si>
  <si>
    <t>5811</t>
  </si>
  <si>
    <t>výdaje na náhrady za nezpůsobenou újmu</t>
  </si>
  <si>
    <t>sociální pohřeb</t>
  </si>
  <si>
    <t>oprava zavlažování obecní zahrada, zprovoznění studny u ZŠ</t>
  </si>
  <si>
    <t>Ostatní činnosti související se službami pro fyzické osoby</t>
  </si>
  <si>
    <t>Ostatní služby a činnosti v oblasti sociál. Prevence</t>
  </si>
  <si>
    <t>ochranná síť tělocvična</t>
  </si>
  <si>
    <t>právník přestupková agenda, poradna pro obce, ostatní</t>
  </si>
  <si>
    <t>revize, přísp. z fondu zaměstnavatele (stravenky), zpracování mezd, certifikace, časová razítka,rozhlas,kopírování, platby za inzeráty, zdravotní prohlídky, agenda BOZP a PO</t>
  </si>
  <si>
    <t>výměna baterií zál.zdroje, opravy sekaček,  EZS, oprava suterénu</t>
  </si>
  <si>
    <t>informační a komunikační technologie</t>
  </si>
  <si>
    <t>6363</t>
  </si>
  <si>
    <t>investiční převody</t>
  </si>
  <si>
    <t xml:space="preserve">převody mezi statutárními městy (hl.m.Prahou) a jejich městskými částmi </t>
  </si>
  <si>
    <t>platby daní státnímu rozpočtu</t>
  </si>
  <si>
    <t>el. úř.deska</t>
  </si>
  <si>
    <t>rekonstrukce terasy, odstranění zakryté části</t>
  </si>
  <si>
    <t xml:space="preserve">platby za účinkující Slavnostní koncert, vánoční koncert, Trojské domácí koncerty, setkání seniorů, grafické návrhy a tisky plakátů,  odměna kurátora, propagace Galerie, </t>
  </si>
  <si>
    <t>Společenské akce - Trojský bál, Trojské vinobraní, Trojská buchta,  Rozsvícení vánočního stromu,Trojské podvečery</t>
  </si>
  <si>
    <t xml:space="preserve">publikace </t>
  </si>
  <si>
    <t xml:space="preserve">platby OSA, </t>
  </si>
  <si>
    <t xml:space="preserve"> Dům převozníka, Korea- koberec, pasport zahrady, vila Boomerang, oplocení pozemků, </t>
  </si>
  <si>
    <t>nábytek</t>
  </si>
  <si>
    <t>počítač, nábytek drobný, úř.desky, myčka</t>
  </si>
  <si>
    <t>Energetické úspory a obnovitelné zdroje</t>
  </si>
  <si>
    <t>2115</t>
  </si>
  <si>
    <t>místní energetická koncepce - příspěvek MČ</t>
  </si>
  <si>
    <t>Skutečnost 2021</t>
  </si>
  <si>
    <t>Skutečnost 2022</t>
  </si>
  <si>
    <t>Skutečnost 2023</t>
  </si>
  <si>
    <t>opatření ke zmírnění dopadů inflace</t>
  </si>
  <si>
    <t>projekty rekonstrukce elektroinstalace, ZTI, ústř. vytápění</t>
  </si>
  <si>
    <t>dotace MČ</t>
  </si>
  <si>
    <t>pojištění majetku úřad vč. zahrady, parků a hřišť a pojištění odpovědnosti zastupitelů a zaměstnanců</t>
  </si>
  <si>
    <t xml:space="preserve">projekt řešení parteru Rybáře,  projekty dopravních opatření, studie sportoviště nad valem, náhradní sportoviště pro ZŠ, ost.studie a projekty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</si>
</sst>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7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99330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99330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b/>
      <sz val="12"/>
      <color rgb="FF993300"/>
      <name val="Arial CE"/>
      <charset val="238"/>
    </font>
    <font>
      <sz val="12"/>
      <color rgb="FF9933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49" fontId="7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7" fillId="0" borderId="14" xfId="0" applyNumberFormat="1" applyFont="1" applyBorder="1"/>
    <xf numFmtId="49" fontId="5" fillId="0" borderId="0" xfId="0" applyNumberFormat="1" applyFont="1" applyAlignment="1">
      <alignment horizontal="left" vertical="top"/>
    </xf>
    <xf numFmtId="49" fontId="5" fillId="0" borderId="45" xfId="0" applyNumberFormat="1" applyFont="1" applyBorder="1"/>
    <xf numFmtId="49" fontId="5" fillId="0" borderId="10" xfId="0" applyNumberFormat="1" applyFont="1" applyBorder="1"/>
    <xf numFmtId="164" fontId="5" fillId="0" borderId="0" xfId="0" applyNumberFormat="1" applyFont="1" applyAlignment="1">
      <alignment horizontal="left" vertical="top"/>
    </xf>
    <xf numFmtId="49" fontId="17" fillId="0" borderId="0" xfId="0" applyNumberFormat="1" applyFont="1"/>
    <xf numFmtId="4" fontId="18" fillId="0" borderId="2" xfId="0" applyNumberFormat="1" applyFont="1" applyBorder="1" applyAlignment="1">
      <alignment vertical="center"/>
    </xf>
    <xf numFmtId="49" fontId="20" fillId="0" borderId="0" xfId="0" applyNumberFormat="1" applyFont="1"/>
    <xf numFmtId="49" fontId="21" fillId="0" borderId="0" xfId="0" applyNumberFormat="1" applyFont="1"/>
    <xf numFmtId="49" fontId="22" fillId="0" borderId="0" xfId="0" applyNumberFormat="1" applyFont="1" applyAlignment="1">
      <alignment horizontal="center" vertical="center"/>
    </xf>
    <xf numFmtId="49" fontId="23" fillId="0" borderId="41" xfId="0" applyNumberFormat="1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left" vertical="center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4" fontId="20" fillId="0" borderId="107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63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0" borderId="62" xfId="0" applyNumberFormat="1" applyFont="1" applyBorder="1" applyAlignment="1">
      <alignment horizontal="center" vertical="center" wrapText="1"/>
    </xf>
    <xf numFmtId="4" fontId="25" fillId="0" borderId="62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24" fillId="0" borderId="99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65" xfId="0" applyNumberFormat="1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64" xfId="0" applyNumberFormat="1" applyFont="1" applyBorder="1" applyAlignment="1">
      <alignment horizontal="center" vertical="center" wrapText="1"/>
    </xf>
    <xf numFmtId="4" fontId="26" fillId="0" borderId="64" xfId="0" applyNumberFormat="1" applyFont="1" applyBorder="1" applyAlignment="1">
      <alignment horizontal="center" vertical="center" wrapText="1"/>
    </xf>
    <xf numFmtId="2" fontId="24" fillId="0" borderId="66" xfId="0" applyNumberFormat="1" applyFont="1" applyBorder="1" applyAlignment="1">
      <alignment horizontal="left" vertical="center" wrapText="1"/>
    </xf>
    <xf numFmtId="49" fontId="24" fillId="0" borderId="5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left" vertical="center"/>
    </xf>
    <xf numFmtId="2" fontId="20" fillId="0" borderId="0" xfId="0" applyNumberFormat="1" applyFont="1" applyAlignment="1">
      <alignment horizontal="center" vertical="center" wrapText="1"/>
    </xf>
    <xf numFmtId="4" fontId="20" fillId="0" borderId="100" xfId="0" applyNumberFormat="1" applyFont="1" applyBorder="1" applyAlignment="1">
      <alignment horizontal="center" vertical="center" wrapText="1"/>
    </xf>
    <xf numFmtId="4" fontId="20" fillId="0" borderId="51" xfId="0" applyNumberFormat="1" applyFont="1" applyBorder="1" applyAlignment="1">
      <alignment horizontal="center" vertical="center" wrapText="1"/>
    </xf>
    <xf numFmtId="4" fontId="20" fillId="0" borderId="72" xfId="0" applyNumberFormat="1" applyFont="1" applyBorder="1" applyAlignment="1">
      <alignment horizontal="center" vertical="center" wrapText="1"/>
    </xf>
    <xf numFmtId="4" fontId="20" fillId="0" borderId="70" xfId="0" applyNumberFormat="1" applyFont="1" applyBorder="1" applyAlignment="1">
      <alignment horizontal="center" vertical="center" wrapText="1"/>
    </xf>
    <xf numFmtId="4" fontId="20" fillId="0" borderId="71" xfId="0" applyNumberFormat="1" applyFont="1" applyBorder="1" applyAlignment="1">
      <alignment horizontal="center" vertical="center" wrapText="1"/>
    </xf>
    <xf numFmtId="4" fontId="25" fillId="0" borderId="71" xfId="0" applyNumberFormat="1" applyFont="1" applyBorder="1" applyAlignment="1">
      <alignment horizontal="center" vertical="center" wrapText="1"/>
    </xf>
    <xf numFmtId="2" fontId="20" fillId="0" borderId="7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9" fontId="24" fillId="0" borderId="90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left" vertical="center"/>
    </xf>
    <xf numFmtId="2" fontId="20" fillId="0" borderId="8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4" fontId="20" fillId="0" borderId="75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4" fontId="20" fillId="0" borderId="77" xfId="0" applyNumberFormat="1" applyFont="1" applyBorder="1" applyAlignment="1">
      <alignment horizontal="center" vertical="center" wrapText="1"/>
    </xf>
    <xf numFmtId="4" fontId="20" fillId="0" borderId="96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25" fillId="0" borderId="96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49" fontId="24" fillId="0" borderId="91" xfId="0" applyNumberFormat="1" applyFont="1" applyBorder="1" applyAlignment="1">
      <alignment horizontal="center" vertical="center"/>
    </xf>
    <xf numFmtId="4" fontId="20" fillId="0" borderId="64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65" xfId="0" applyNumberFormat="1" applyFont="1" applyBorder="1" applyAlignment="1">
      <alignment horizontal="center" vertical="center" wrapText="1"/>
    </xf>
    <xf numFmtId="4" fontId="20" fillId="0" borderId="46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2" fontId="24" fillId="0" borderId="66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left" vertical="center"/>
    </xf>
    <xf numFmtId="2" fontId="20" fillId="0" borderId="51" xfId="0" applyNumberFormat="1" applyFont="1" applyBorder="1" applyAlignment="1">
      <alignment horizontal="center" vertical="center" wrapText="1"/>
    </xf>
    <xf numFmtId="2" fontId="20" fillId="0" borderId="52" xfId="0" applyNumberFormat="1" applyFont="1" applyBorder="1" applyAlignment="1">
      <alignment horizontal="center" vertical="center" wrapText="1"/>
    </xf>
    <xf numFmtId="4" fontId="20" fillId="0" borderId="73" xfId="0" applyNumberFormat="1" applyFont="1" applyBorder="1" applyAlignment="1">
      <alignment horizontal="center" vertical="center" wrapText="1"/>
    </xf>
    <xf numFmtId="4" fontId="20" fillId="0" borderId="52" xfId="0" applyNumberFormat="1" applyFont="1" applyBorder="1" applyAlignment="1">
      <alignment horizontal="center" vertical="center" wrapText="1"/>
    </xf>
    <xf numFmtId="4" fontId="25" fillId="0" borderId="73" xfId="0" applyNumberFormat="1" applyFont="1" applyBorder="1" applyAlignment="1">
      <alignment horizontal="center" vertical="center" wrapText="1"/>
    </xf>
    <xf numFmtId="2" fontId="20" fillId="0" borderId="81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/>
    <xf numFmtId="49" fontId="24" fillId="0" borderId="8" xfId="0" applyNumberFormat="1" applyFont="1" applyBorder="1"/>
    <xf numFmtId="49" fontId="24" fillId="0" borderId="9" xfId="0" applyNumberFormat="1" applyFont="1" applyBorder="1"/>
    <xf numFmtId="4" fontId="20" fillId="0" borderId="75" xfId="0" applyNumberFormat="1" applyFont="1" applyBorder="1" applyAlignment="1">
      <alignment vertical="center" wrapText="1"/>
    </xf>
    <xf numFmtId="4" fontId="20" fillId="0" borderId="8" xfId="0" applyNumberFormat="1" applyFont="1" applyBorder="1" applyAlignment="1">
      <alignment vertical="center" wrapText="1"/>
    </xf>
    <xf numFmtId="4" fontId="20" fillId="0" borderId="77" xfId="0" applyNumberFormat="1" applyFont="1" applyBorder="1" applyAlignment="1">
      <alignment vertical="center" wrapText="1"/>
    </xf>
    <xf numFmtId="4" fontId="20" fillId="0" borderId="76" xfId="0" applyNumberFormat="1" applyFont="1" applyBorder="1" applyAlignment="1">
      <alignment vertical="center" wrapText="1"/>
    </xf>
    <xf numFmtId="4" fontId="26" fillId="0" borderId="75" xfId="0" applyNumberFormat="1" applyFont="1" applyBorder="1" applyAlignment="1">
      <alignment horizontal="center" vertical="center"/>
    </xf>
    <xf numFmtId="164" fontId="24" fillId="0" borderId="78" xfId="0" applyNumberFormat="1" applyFont="1" applyBorder="1"/>
    <xf numFmtId="49" fontId="24" fillId="0" borderId="11" xfId="0" applyNumberFormat="1" applyFont="1" applyBorder="1"/>
    <xf numFmtId="49" fontId="24" fillId="0" borderId="12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right"/>
    </xf>
    <xf numFmtId="4" fontId="24" fillId="0" borderId="64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65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4" fontId="26" fillId="0" borderId="64" xfId="0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wrapText="1"/>
    </xf>
    <xf numFmtId="49" fontId="24" fillId="0" borderId="79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/>
    </xf>
    <xf numFmtId="49" fontId="24" fillId="0" borderId="12" xfId="0" applyNumberFormat="1" applyFont="1" applyBorder="1"/>
    <xf numFmtId="164" fontId="24" fillId="0" borderId="66" xfId="0" applyNumberFormat="1" applyFont="1" applyBorder="1" applyAlignment="1">
      <alignment horizontal="left" vertical="center" wrapText="1"/>
    </xf>
    <xf numFmtId="49" fontId="20" fillId="0" borderId="80" xfId="0" applyNumberFormat="1" applyFont="1" applyBorder="1"/>
    <xf numFmtId="49" fontId="20" fillId="0" borderId="51" xfId="0" applyNumberFormat="1" applyFont="1" applyBorder="1"/>
    <xf numFmtId="49" fontId="24" fillId="0" borderId="70" xfId="0" applyNumberFormat="1" applyFont="1" applyBorder="1" applyAlignment="1">
      <alignment horizontal="right"/>
    </xf>
    <xf numFmtId="4" fontId="20" fillId="0" borderId="71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4" fontId="20" fillId="0" borderId="72" xfId="0" applyNumberFormat="1" applyFont="1" applyBorder="1" applyAlignment="1">
      <alignment horizontal="center" vertical="center"/>
    </xf>
    <xf numFmtId="4" fontId="20" fillId="0" borderId="70" xfId="0" applyNumberFormat="1" applyFont="1" applyBorder="1" applyAlignment="1">
      <alignment horizontal="center" vertical="center"/>
    </xf>
    <xf numFmtId="4" fontId="25" fillId="0" borderId="71" xfId="0" applyNumberFormat="1" applyFont="1" applyBorder="1" applyAlignment="1">
      <alignment horizontal="center" vertical="center"/>
    </xf>
    <xf numFmtId="164" fontId="24" fillId="0" borderId="81" xfId="0" applyNumberFormat="1" applyFont="1" applyBorder="1"/>
    <xf numFmtId="49" fontId="24" fillId="0" borderId="0" xfId="0" applyNumberFormat="1" applyFont="1"/>
    <xf numFmtId="4" fontId="24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164" fontId="24" fillId="0" borderId="0" xfId="0" applyNumberFormat="1" applyFont="1"/>
    <xf numFmtId="4" fontId="24" fillId="0" borderId="75" xfId="0" applyNumberFormat="1" applyFont="1" applyBorder="1" applyAlignment="1">
      <alignment horizontal="center" vertical="center" wrapText="1"/>
    </xf>
    <xf numFmtId="4" fontId="24" fillId="0" borderId="8" xfId="0" applyNumberFormat="1" applyFont="1" applyBorder="1" applyAlignment="1">
      <alignment horizontal="center" vertical="center" wrapText="1"/>
    </xf>
    <xf numFmtId="4" fontId="24" fillId="0" borderId="77" xfId="0" applyNumberFormat="1" applyFont="1" applyBorder="1" applyAlignment="1">
      <alignment horizontal="center" vertical="center" wrapText="1"/>
    </xf>
    <xf numFmtId="4" fontId="24" fillId="0" borderId="76" xfId="0" applyNumberFormat="1" applyFont="1" applyBorder="1" applyAlignment="1">
      <alignment horizontal="center" vertical="center" wrapText="1"/>
    </xf>
    <xf numFmtId="4" fontId="26" fillId="0" borderId="96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left" vertical="center"/>
    </xf>
    <xf numFmtId="4" fontId="26" fillId="0" borderId="46" xfId="0" applyNumberFormat="1" applyFont="1" applyBorder="1" applyAlignment="1">
      <alignment horizontal="center" vertical="center"/>
    </xf>
    <xf numFmtId="4" fontId="25" fillId="0" borderId="73" xfId="0" applyNumberFormat="1" applyFont="1" applyBorder="1" applyAlignment="1">
      <alignment horizontal="center" vertical="center"/>
    </xf>
    <xf numFmtId="49" fontId="20" fillId="0" borderId="82" xfId="0" applyNumberFormat="1" applyFont="1" applyBorder="1"/>
    <xf numFmtId="49" fontId="20" fillId="0" borderId="9" xfId="0" applyNumberFormat="1" applyFont="1" applyBorder="1"/>
    <xf numFmtId="4" fontId="20" fillId="0" borderId="75" xfId="0" applyNumberFormat="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" fontId="20" fillId="0" borderId="77" xfId="0" applyNumberFormat="1" applyFont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4" fontId="25" fillId="0" borderId="96" xfId="0" applyNumberFormat="1" applyFont="1" applyBorder="1" applyAlignment="1">
      <alignment horizontal="center" vertical="center"/>
    </xf>
    <xf numFmtId="49" fontId="24" fillId="0" borderId="79" xfId="0" applyNumberFormat="1" applyFont="1" applyBorder="1"/>
    <xf numFmtId="49" fontId="24" fillId="0" borderId="51" xfId="0" applyNumberFormat="1" applyFont="1" applyBorder="1" applyAlignment="1">
      <alignment horizontal="right"/>
    </xf>
    <xf numFmtId="49" fontId="24" fillId="0" borderId="52" xfId="0" applyNumberFormat="1" applyFont="1" applyBorder="1" applyAlignment="1">
      <alignment horizontal="right"/>
    </xf>
    <xf numFmtId="4" fontId="24" fillId="0" borderId="84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4" fontId="24" fillId="0" borderId="85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164" fontId="24" fillId="0" borderId="86" xfId="0" applyNumberFormat="1" applyFont="1" applyBorder="1" applyAlignment="1">
      <alignment horizontal="left" vertical="top" wrapText="1"/>
    </xf>
    <xf numFmtId="49" fontId="20" fillId="0" borderId="40" xfId="0" applyNumberFormat="1" applyFont="1" applyBorder="1"/>
    <xf numFmtId="49" fontId="20" fillId="0" borderId="42" xfId="0" applyNumberFormat="1" applyFont="1" applyBorder="1"/>
    <xf numFmtId="49" fontId="20" fillId="0" borderId="41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9" fontId="20" fillId="0" borderId="90" xfId="0" applyNumberFormat="1" applyFont="1" applyBorder="1"/>
    <xf numFmtId="49" fontId="20" fillId="0" borderId="8" xfId="0" applyNumberFormat="1" applyFont="1" applyBorder="1" applyAlignment="1">
      <alignment horizontal="right"/>
    </xf>
    <xf numFmtId="49" fontId="20" fillId="0" borderId="9" xfId="0" applyNumberFormat="1" applyFont="1" applyBorder="1" applyAlignment="1">
      <alignment horizontal="right"/>
    </xf>
    <xf numFmtId="4" fontId="20" fillId="0" borderId="9" xfId="0" applyNumberFormat="1" applyFont="1" applyBorder="1" applyAlignment="1">
      <alignment horizontal="center" vertical="center"/>
    </xf>
    <xf numFmtId="4" fontId="20" fillId="0" borderId="96" xfId="0" applyNumberFormat="1" applyFont="1" applyBorder="1" applyAlignment="1">
      <alignment horizontal="center" vertical="center"/>
    </xf>
    <xf numFmtId="49" fontId="24" fillId="0" borderId="91" xfId="0" applyNumberFormat="1" applyFont="1" applyBorder="1"/>
    <xf numFmtId="4" fontId="24" fillId="0" borderId="11" xfId="0" applyNumberFormat="1" applyFont="1" applyBorder="1" applyAlignment="1">
      <alignment horizontal="center" vertical="center"/>
    </xf>
    <xf numFmtId="4" fontId="24" fillId="0" borderId="46" xfId="0" applyNumberFormat="1" applyFont="1" applyBorder="1" applyAlignment="1">
      <alignment horizontal="center" vertical="center"/>
    </xf>
    <xf numFmtId="164" fontId="24" fillId="0" borderId="66" xfId="0" applyNumberFormat="1" applyFont="1" applyBorder="1"/>
    <xf numFmtId="49" fontId="24" fillId="0" borderId="95" xfId="0" applyNumberFormat="1" applyFont="1" applyBorder="1"/>
    <xf numFmtId="49" fontId="24" fillId="0" borderId="28" xfId="0" applyNumberFormat="1" applyFont="1" applyBorder="1"/>
    <xf numFmtId="49" fontId="24" fillId="0" borderId="28" xfId="0" applyNumberFormat="1" applyFont="1" applyBorder="1" applyAlignment="1">
      <alignment horizontal="right"/>
    </xf>
    <xf numFmtId="49" fontId="24" fillId="0" borderId="13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164" fontId="24" fillId="0" borderId="86" xfId="0" applyNumberFormat="1" applyFont="1" applyBorder="1"/>
    <xf numFmtId="49" fontId="20" fillId="0" borderId="94" xfId="0" applyNumberFormat="1" applyFont="1" applyBorder="1"/>
    <xf numFmtId="49" fontId="20" fillId="0" borderId="52" xfId="0" applyNumberFormat="1" applyFont="1" applyBorder="1"/>
    <xf numFmtId="4" fontId="20" fillId="0" borderId="52" xfId="0" applyNumberFormat="1" applyFont="1" applyBorder="1" applyAlignment="1">
      <alignment horizontal="center" vertical="center"/>
    </xf>
    <xf numFmtId="4" fontId="20" fillId="0" borderId="73" xfId="0" applyNumberFormat="1" applyFont="1" applyBorder="1" applyAlignment="1">
      <alignment horizontal="center" vertical="center"/>
    </xf>
    <xf numFmtId="4" fontId="25" fillId="0" borderId="75" xfId="0" applyNumberFormat="1" applyFont="1" applyBorder="1" applyAlignment="1">
      <alignment horizontal="center" vertical="center"/>
    </xf>
    <xf numFmtId="49" fontId="24" fillId="0" borderId="87" xfId="0" applyNumberFormat="1" applyFont="1" applyBorder="1"/>
    <xf numFmtId="49" fontId="24" fillId="0" borderId="10" xfId="0" applyNumberFormat="1" applyFont="1" applyBorder="1"/>
    <xf numFmtId="4" fontId="24" fillId="0" borderId="67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68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6" fillId="0" borderId="67" xfId="0" applyNumberFormat="1" applyFont="1" applyBorder="1" applyAlignment="1">
      <alignment horizontal="center" vertical="center"/>
    </xf>
    <xf numFmtId="164" fontId="24" fillId="0" borderId="69" xfId="0" applyNumberFormat="1" applyFont="1" applyBorder="1"/>
    <xf numFmtId="49" fontId="24" fillId="0" borderId="88" xfId="0" applyNumberFormat="1" applyFont="1" applyBorder="1"/>
    <xf numFmtId="49" fontId="24" fillId="0" borderId="66" xfId="0" applyNumberFormat="1" applyFont="1" applyBorder="1" applyAlignment="1">
      <alignment horizontal="left" vertical="top" wrapText="1"/>
    </xf>
    <xf numFmtId="4" fontId="24" fillId="0" borderId="89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4" fontId="24" fillId="0" borderId="92" xfId="0" applyNumberFormat="1" applyFont="1" applyBorder="1" applyAlignment="1">
      <alignment horizontal="center" vertical="center"/>
    </xf>
    <xf numFmtId="4" fontId="26" fillId="0" borderId="89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left" vertical="top" wrapText="1"/>
    </xf>
    <xf numFmtId="49" fontId="20" fillId="0" borderId="41" xfId="0" applyNumberFormat="1" applyFont="1" applyBorder="1"/>
    <xf numFmtId="49" fontId="20" fillId="0" borderId="70" xfId="0" applyNumberFormat="1" applyFont="1" applyBorder="1"/>
    <xf numFmtId="49" fontId="20" fillId="0" borderId="73" xfId="0" applyNumberFormat="1" applyFont="1" applyBorder="1"/>
    <xf numFmtId="49" fontId="24" fillId="0" borderId="66" xfId="0" applyNumberFormat="1" applyFont="1" applyBorder="1" applyAlignment="1">
      <alignment horizontal="left" vertical="top"/>
    </xf>
    <xf numFmtId="49" fontId="24" fillId="0" borderId="7" xfId="0" applyNumberFormat="1" applyFont="1" applyBorder="1" applyAlignment="1">
      <alignment horizontal="left" vertical="top"/>
    </xf>
    <xf numFmtId="49" fontId="24" fillId="0" borderId="93" xfId="0" applyNumberFormat="1" applyFont="1" applyBorder="1"/>
    <xf numFmtId="49" fontId="24" fillId="0" borderId="45" xfId="0" applyNumberFormat="1" applyFont="1" applyBorder="1"/>
    <xf numFmtId="164" fontId="24" fillId="0" borderId="69" xfId="0" applyNumberFormat="1" applyFont="1" applyBorder="1" applyAlignment="1">
      <alignment wrapText="1"/>
    </xf>
    <xf numFmtId="164" fontId="24" fillId="0" borderId="7" xfId="0" applyNumberFormat="1" applyFont="1" applyBorder="1" applyAlignment="1">
      <alignment wrapText="1"/>
    </xf>
    <xf numFmtId="49" fontId="20" fillId="0" borderId="50" xfId="0" applyNumberFormat="1" applyFont="1" applyBorder="1"/>
    <xf numFmtId="49" fontId="24" fillId="0" borderId="70" xfId="0" applyNumberFormat="1" applyFont="1" applyBorder="1"/>
    <xf numFmtId="4" fontId="24" fillId="0" borderId="75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/>
    </xf>
    <xf numFmtId="4" fontId="24" fillId="0" borderId="77" xfId="0" applyNumberFormat="1" applyFont="1" applyBorder="1" applyAlignment="1">
      <alignment horizontal="center" vertical="center"/>
    </xf>
    <xf numFmtId="4" fontId="24" fillId="0" borderId="76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left" vertical="top" wrapText="1"/>
    </xf>
    <xf numFmtId="4" fontId="26" fillId="0" borderId="84" xfId="0" applyNumberFormat="1" applyFont="1" applyBorder="1" applyAlignment="1">
      <alignment horizontal="center" vertical="center"/>
    </xf>
    <xf numFmtId="49" fontId="20" fillId="0" borderId="3" xfId="0" applyNumberFormat="1" applyFont="1" applyBorder="1"/>
    <xf numFmtId="164" fontId="24" fillId="0" borderId="66" xfId="0" applyNumberFormat="1" applyFont="1" applyBorder="1" applyAlignment="1">
      <alignment vertical="center"/>
    </xf>
    <xf numFmtId="49" fontId="24" fillId="0" borderId="6" xfId="0" applyNumberFormat="1" applyFont="1" applyBorder="1"/>
    <xf numFmtId="49" fontId="24" fillId="0" borderId="13" xfId="0" applyNumberFormat="1" applyFont="1" applyBorder="1"/>
    <xf numFmtId="164" fontId="24" fillId="0" borderId="66" xfId="0" applyNumberFormat="1" applyFont="1" applyBorder="1" applyAlignment="1">
      <alignment vertical="center" wrapText="1"/>
    </xf>
    <xf numFmtId="4" fontId="20" fillId="0" borderId="42" xfId="0" applyNumberFormat="1" applyFont="1" applyBorder="1" applyAlignment="1">
      <alignment horizontal="center" vertical="center"/>
    </xf>
    <xf numFmtId="164" fontId="24" fillId="0" borderId="81" xfId="0" applyNumberFormat="1" applyFont="1" applyBorder="1" applyAlignment="1">
      <alignment vertical="center"/>
    </xf>
    <xf numFmtId="49" fontId="20" fillId="0" borderId="10" xfId="0" applyNumberFormat="1" applyFont="1" applyBorder="1"/>
    <xf numFmtId="49" fontId="20" fillId="0" borderId="19" xfId="0" applyNumberFormat="1" applyFont="1" applyBorder="1"/>
    <xf numFmtId="49" fontId="24" fillId="0" borderId="19" xfId="0" applyNumberFormat="1" applyFont="1" applyBorder="1"/>
    <xf numFmtId="49" fontId="24" fillId="0" borderId="14" xfId="0" applyNumberFormat="1" applyFont="1" applyBorder="1"/>
    <xf numFmtId="164" fontId="24" fillId="0" borderId="7" xfId="0" applyNumberFormat="1" applyFont="1" applyBorder="1" applyAlignment="1">
      <alignment vertical="center" wrapText="1"/>
    </xf>
    <xf numFmtId="164" fontId="24" fillId="0" borderId="69" xfId="0" applyNumberFormat="1" applyFont="1" applyBorder="1" applyAlignment="1">
      <alignment vertical="center" wrapText="1"/>
    </xf>
    <xf numFmtId="164" fontId="24" fillId="0" borderId="69" xfId="0" applyNumberFormat="1" applyFont="1" applyBorder="1" applyAlignment="1">
      <alignment horizontal="left" vertical="center" wrapText="1"/>
    </xf>
    <xf numFmtId="164" fontId="24" fillId="0" borderId="69" xfId="0" applyNumberFormat="1" applyFont="1" applyBorder="1" applyAlignment="1">
      <alignment horizontal="center" vertical="center" wrapText="1"/>
    </xf>
    <xf numFmtId="164" fontId="24" fillId="0" borderId="86" xfId="0" applyNumberFormat="1" applyFont="1" applyBorder="1" applyAlignment="1">
      <alignment wrapText="1"/>
    </xf>
    <xf numFmtId="49" fontId="24" fillId="0" borderId="51" xfId="0" applyNumberFormat="1" applyFont="1" applyBorder="1"/>
    <xf numFmtId="49" fontId="24" fillId="0" borderId="52" xfId="0" applyNumberFormat="1" applyFont="1" applyBorder="1"/>
    <xf numFmtId="49" fontId="20" fillId="0" borderId="5" xfId="0" applyNumberFormat="1" applyFont="1" applyBorder="1"/>
    <xf numFmtId="49" fontId="20" fillId="0" borderId="6" xfId="0" applyNumberFormat="1" applyFont="1" applyBorder="1"/>
    <xf numFmtId="49" fontId="24" fillId="0" borderId="2" xfId="0" applyNumberFormat="1" applyFont="1" applyBorder="1"/>
    <xf numFmtId="4" fontId="24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/>
    <xf numFmtId="164" fontId="24" fillId="0" borderId="7" xfId="0" applyNumberFormat="1" applyFont="1" applyBorder="1"/>
    <xf numFmtId="164" fontId="24" fillId="0" borderId="7" xfId="0" applyNumberFormat="1" applyFont="1" applyBorder="1" applyAlignment="1">
      <alignment horizontal="left"/>
    </xf>
    <xf numFmtId="49" fontId="24" fillId="0" borderId="5" xfId="0" applyNumberFormat="1" applyFont="1" applyBorder="1"/>
    <xf numFmtId="49" fontId="20" fillId="0" borderId="15" xfId="0" applyNumberFormat="1" applyFont="1" applyBorder="1"/>
    <xf numFmtId="49" fontId="20" fillId="0" borderId="28" xfId="0" applyNumberFormat="1" applyFont="1" applyBorder="1"/>
    <xf numFmtId="49" fontId="20" fillId="0" borderId="13" xfId="0" applyNumberFormat="1" applyFont="1" applyBorder="1"/>
    <xf numFmtId="49" fontId="20" fillId="0" borderId="43" xfId="0" applyNumberFormat="1" applyFont="1" applyBorder="1"/>
    <xf numFmtId="49" fontId="20" fillId="0" borderId="47" xfId="0" applyNumberFormat="1" applyFont="1" applyBorder="1"/>
    <xf numFmtId="49" fontId="20" fillId="0" borderId="34" xfId="0" applyNumberFormat="1" applyFont="1" applyBorder="1"/>
    <xf numFmtId="4" fontId="20" fillId="0" borderId="67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68" xfId="0" applyNumberFormat="1" applyFont="1" applyBorder="1" applyAlignment="1">
      <alignment horizontal="center" vertical="center"/>
    </xf>
    <xf numFmtId="4" fontId="20" fillId="0" borderId="45" xfId="0" applyNumberFormat="1" applyFont="1" applyBorder="1" applyAlignment="1">
      <alignment horizontal="center" vertical="center"/>
    </xf>
    <xf numFmtId="4" fontId="25" fillId="0" borderId="67" xfId="0" applyNumberFormat="1" applyFont="1" applyBorder="1" applyAlignment="1">
      <alignment horizontal="center" vertical="center"/>
    </xf>
    <xf numFmtId="49" fontId="20" fillId="0" borderId="12" xfId="0" applyNumberFormat="1" applyFont="1" applyBorder="1"/>
    <xf numFmtId="49" fontId="20" fillId="0" borderId="11" xfId="0" applyNumberFormat="1" applyFont="1" applyBorder="1"/>
    <xf numFmtId="4" fontId="20" fillId="0" borderId="62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4" fontId="20" fillId="0" borderId="63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25" fillId="0" borderId="62" xfId="0" applyNumberFormat="1" applyFont="1" applyBorder="1" applyAlignment="1">
      <alignment horizontal="center" vertical="center"/>
    </xf>
    <xf numFmtId="164" fontId="24" fillId="0" borderId="4" xfId="0" applyNumberFormat="1" applyFont="1" applyBorder="1"/>
    <xf numFmtId="4" fontId="25" fillId="0" borderId="76" xfId="0" applyNumberFormat="1" applyFont="1" applyBorder="1" applyAlignment="1">
      <alignment horizontal="center" vertical="center"/>
    </xf>
    <xf numFmtId="4" fontId="26" fillId="0" borderId="45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25" fillId="0" borderId="70" xfId="0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wrapText="1"/>
    </xf>
    <xf numFmtId="49" fontId="24" fillId="0" borderId="12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66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" fontId="24" fillId="0" borderId="67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68" xfId="0" applyNumberFormat="1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horizontal="center" vertical="center" wrapText="1"/>
    </xf>
    <xf numFmtId="4" fontId="26" fillId="0" borderId="67" xfId="0" applyNumberFormat="1" applyFont="1" applyBorder="1" applyAlignment="1">
      <alignment horizontal="center" vertical="center" wrapText="1"/>
    </xf>
    <xf numFmtId="164" fontId="24" fillId="0" borderId="101" xfId="0" applyNumberFormat="1" applyFont="1" applyBorder="1"/>
    <xf numFmtId="49" fontId="24" fillId="0" borderId="102" xfId="0" applyNumberFormat="1" applyFont="1" applyBorder="1"/>
    <xf numFmtId="164" fontId="24" fillId="0" borderId="74" xfId="0" applyNumberFormat="1" applyFont="1" applyBorder="1"/>
    <xf numFmtId="2" fontId="24" fillId="0" borderId="66" xfId="0" applyNumberFormat="1" applyFont="1" applyBorder="1" applyAlignment="1">
      <alignment horizontal="left" vertical="top" wrapText="1"/>
    </xf>
    <xf numFmtId="2" fontId="24" fillId="0" borderId="7" xfId="0" applyNumberFormat="1" applyFont="1" applyBorder="1" applyAlignment="1">
      <alignment horizontal="left" vertical="top" wrapText="1"/>
    </xf>
    <xf numFmtId="4" fontId="20" fillId="0" borderId="109" xfId="0" applyNumberFormat="1" applyFont="1" applyBorder="1" applyAlignment="1">
      <alignment horizontal="center" vertical="center"/>
    </xf>
    <xf numFmtId="4" fontId="24" fillId="0" borderId="98" xfId="0" applyNumberFormat="1" applyFont="1" applyBorder="1" applyAlignment="1">
      <alignment horizontal="center" vertical="center"/>
    </xf>
    <xf numFmtId="4" fontId="24" fillId="0" borderId="99" xfId="0" applyNumberFormat="1" applyFont="1" applyBorder="1" applyAlignment="1">
      <alignment horizontal="center" vertical="center"/>
    </xf>
    <xf numFmtId="4" fontId="20" fillId="0" borderId="100" xfId="0" applyNumberFormat="1" applyFont="1" applyBorder="1" applyAlignment="1">
      <alignment horizontal="center" vertical="center"/>
    </xf>
    <xf numFmtId="4" fontId="24" fillId="0" borderId="110" xfId="0" applyNumberFormat="1" applyFont="1" applyBorder="1" applyAlignment="1">
      <alignment horizontal="center" vertical="center"/>
    </xf>
    <xf numFmtId="49" fontId="24" fillId="2" borderId="91" xfId="0" applyNumberFormat="1" applyFont="1" applyFill="1" applyBorder="1"/>
    <xf numFmtId="49" fontId="24" fillId="2" borderId="12" xfId="0" applyNumberFormat="1" applyFont="1" applyFill="1" applyBorder="1"/>
    <xf numFmtId="49" fontId="24" fillId="2" borderId="95" xfId="0" applyNumberFormat="1" applyFont="1" applyFill="1" applyBorder="1"/>
    <xf numFmtId="49" fontId="24" fillId="2" borderId="28" xfId="0" applyNumberFormat="1" applyFont="1" applyFill="1" applyBorder="1"/>
    <xf numFmtId="49" fontId="24" fillId="0" borderId="41" xfId="0" applyNumberFormat="1" applyFont="1" applyBorder="1"/>
    <xf numFmtId="4" fontId="20" fillId="0" borderId="41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164" fontId="24" fillId="0" borderId="58" xfId="0" applyNumberFormat="1" applyFont="1" applyBorder="1"/>
    <xf numFmtId="49" fontId="24" fillId="0" borderId="90" xfId="0" applyNumberFormat="1" applyFont="1" applyBorder="1"/>
    <xf numFmtId="4" fontId="20" fillId="0" borderId="106" xfId="0" applyNumberFormat="1" applyFont="1" applyBorder="1" applyAlignment="1">
      <alignment horizontal="center" vertical="center"/>
    </xf>
    <xf numFmtId="49" fontId="20" fillId="0" borderId="91" xfId="0" applyNumberFormat="1" applyFont="1" applyBorder="1"/>
    <xf numFmtId="4" fontId="24" fillId="0" borderId="103" xfId="0" applyNumberFormat="1" applyFont="1" applyBorder="1" applyAlignment="1">
      <alignment horizontal="center" vertical="center"/>
    </xf>
    <xf numFmtId="49" fontId="24" fillId="0" borderId="94" xfId="0" applyNumberFormat="1" applyFont="1" applyBorder="1"/>
    <xf numFmtId="4" fontId="20" fillId="0" borderId="104" xfId="0" applyNumberFormat="1" applyFont="1" applyBorder="1" applyAlignment="1">
      <alignment horizontal="center" vertical="center"/>
    </xf>
    <xf numFmtId="49" fontId="20" fillId="0" borderId="36" xfId="0" applyNumberFormat="1" applyFont="1" applyBorder="1"/>
    <xf numFmtId="49" fontId="24" fillId="0" borderId="37" xfId="0" applyNumberFormat="1" applyFont="1" applyBorder="1"/>
    <xf numFmtId="49" fontId="20" fillId="0" borderId="37" xfId="0" applyNumberFormat="1" applyFont="1" applyBorder="1"/>
    <xf numFmtId="4" fontId="20" fillId="0" borderId="37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164" fontId="24" fillId="0" borderId="38" xfId="0" applyNumberFormat="1" applyFont="1" applyBorder="1"/>
    <xf numFmtId="49" fontId="20" fillId="0" borderId="77" xfId="0" applyNumberFormat="1" applyFont="1" applyBorder="1"/>
    <xf numFmtId="49" fontId="20" fillId="0" borderId="96" xfId="0" applyNumberFormat="1" applyFont="1" applyBorder="1"/>
    <xf numFmtId="49" fontId="24" fillId="0" borderId="65" xfId="0" applyNumberFormat="1" applyFont="1" applyBorder="1"/>
    <xf numFmtId="49" fontId="24" fillId="0" borderId="46" xfId="0" applyNumberFormat="1" applyFont="1" applyBorder="1"/>
    <xf numFmtId="49" fontId="24" fillId="0" borderId="85" xfId="0" applyNumberFormat="1" applyFont="1" applyBorder="1"/>
    <xf numFmtId="49" fontId="20" fillId="0" borderId="72" xfId="0" applyNumberFormat="1" applyFont="1" applyBorder="1"/>
    <xf numFmtId="49" fontId="24" fillId="0" borderId="73" xfId="0" applyNumberFormat="1" applyFont="1" applyBorder="1"/>
    <xf numFmtId="49" fontId="20" fillId="0" borderId="1" xfId="0" applyNumberFormat="1" applyFont="1" applyBorder="1"/>
    <xf numFmtId="49" fontId="20" fillId="0" borderId="2" xfId="0" applyNumberFormat="1" applyFont="1" applyBorder="1"/>
    <xf numFmtId="4" fontId="25" fillId="0" borderId="2" xfId="0" applyNumberFormat="1" applyFont="1" applyBorder="1" applyAlignment="1">
      <alignment horizontal="center" vertical="center"/>
    </xf>
    <xf numFmtId="164" fontId="24" fillId="0" borderId="39" xfId="0" applyNumberFormat="1" applyFont="1" applyBorder="1"/>
    <xf numFmtId="49" fontId="20" fillId="0" borderId="75" xfId="0" applyNumberFormat="1" applyFont="1" applyBorder="1"/>
    <xf numFmtId="49" fontId="20" fillId="0" borderId="33" xfId="0" applyNumberFormat="1" applyFont="1" applyBorder="1"/>
    <xf numFmtId="4" fontId="20" fillId="0" borderId="6" xfId="0" applyNumberFormat="1" applyFont="1" applyBorder="1" applyAlignment="1">
      <alignment horizontal="center" vertical="center"/>
    </xf>
    <xf numFmtId="4" fontId="25" fillId="0" borderId="47" xfId="0" applyNumberFormat="1" applyFont="1" applyBorder="1" applyAlignment="1">
      <alignment horizontal="center" vertical="center"/>
    </xf>
    <xf numFmtId="4" fontId="24" fillId="0" borderId="109" xfId="0" applyNumberFormat="1" applyFont="1" applyBorder="1" applyAlignment="1">
      <alignment horizontal="center" vertical="center"/>
    </xf>
    <xf numFmtId="4" fontId="20" fillId="0" borderId="64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" fontId="20" fillId="0" borderId="99" xfId="0" applyNumberFormat="1" applyFont="1" applyBorder="1" applyAlignment="1">
      <alignment horizontal="center" vertical="center"/>
    </xf>
    <xf numFmtId="4" fontId="24" fillId="0" borderId="7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4" fillId="0" borderId="70" xfId="0" applyNumberFormat="1" applyFont="1" applyBorder="1" applyAlignment="1">
      <alignment horizontal="center" vertical="center"/>
    </xf>
    <xf numFmtId="4" fontId="24" fillId="0" borderId="100" xfId="0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horizontal="left" wrapText="1"/>
    </xf>
    <xf numFmtId="164" fontId="24" fillId="0" borderId="102" xfId="0" applyNumberFormat="1" applyFont="1" applyBorder="1" applyAlignment="1">
      <alignment wrapText="1"/>
    </xf>
    <xf numFmtId="0" fontId="24" fillId="0" borderId="66" xfId="0" applyFont="1" applyBorder="1"/>
    <xf numFmtId="0" fontId="24" fillId="0" borderId="66" xfId="0" applyFont="1" applyBorder="1" applyAlignment="1">
      <alignment wrapText="1"/>
    </xf>
    <xf numFmtId="4" fontId="20" fillId="0" borderId="65" xfId="0" applyNumberFormat="1" applyFont="1" applyBorder="1" applyAlignment="1">
      <alignment horizontal="center" vertical="center"/>
    </xf>
    <xf numFmtId="0" fontId="24" fillId="0" borderId="0" xfId="0" applyFont="1"/>
    <xf numFmtId="4" fontId="24" fillId="0" borderId="108" xfId="0" applyNumberFormat="1" applyFont="1" applyBorder="1" applyAlignment="1">
      <alignment horizontal="center"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111" xfId="0" applyNumberFormat="1" applyFont="1" applyBorder="1" applyAlignment="1">
      <alignment horizontal="center" vertical="center"/>
    </xf>
    <xf numFmtId="4" fontId="20" fillId="0" borderId="83" xfId="0" applyNumberFormat="1" applyFont="1" applyBorder="1" applyAlignment="1">
      <alignment horizontal="center" vertical="center"/>
    </xf>
    <xf numFmtId="164" fontId="24" fillId="0" borderId="41" xfId="0" applyNumberFormat="1" applyFont="1" applyBorder="1"/>
    <xf numFmtId="4" fontId="26" fillId="0" borderId="8" xfId="0" applyNumberFormat="1" applyFont="1" applyBorder="1" applyAlignment="1">
      <alignment horizontal="center" vertical="center"/>
    </xf>
    <xf numFmtId="4" fontId="26" fillId="0" borderId="77" xfId="0" applyNumberFormat="1" applyFont="1" applyBorder="1" applyAlignment="1">
      <alignment horizontal="center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76" xfId="0" applyNumberFormat="1" applyFont="1" applyBorder="1" applyAlignment="1">
      <alignment horizontal="center" vertical="center"/>
    </xf>
    <xf numFmtId="0" fontId="24" fillId="0" borderId="78" xfId="0" applyFont="1" applyBorder="1"/>
    <xf numFmtId="4" fontId="26" fillId="0" borderId="10" xfId="0" applyNumberFormat="1" applyFont="1" applyBorder="1" applyAlignment="1">
      <alignment horizontal="center" vertical="center"/>
    </xf>
    <xf numFmtId="4" fontId="26" fillId="0" borderId="68" xfId="0" applyNumberFormat="1" applyFont="1" applyBorder="1" applyAlignment="1">
      <alignment horizontal="center" vertical="center"/>
    </xf>
    <xf numFmtId="4" fontId="26" fillId="0" borderId="48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24" fillId="0" borderId="69" xfId="0" applyFont="1" applyBorder="1"/>
    <xf numFmtId="4" fontId="24" fillId="0" borderId="19" xfId="0" applyNumberFormat="1" applyFont="1" applyBorder="1" applyAlignment="1">
      <alignment horizontal="center" vertical="center"/>
    </xf>
    <xf numFmtId="4" fontId="24" fillId="0" borderId="72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164" fontId="24" fillId="0" borderId="37" xfId="0" applyNumberFormat="1" applyFont="1" applyBorder="1"/>
    <xf numFmtId="4" fontId="25" fillId="0" borderId="8" xfId="0" applyNumberFormat="1" applyFont="1" applyBorder="1" applyAlignment="1">
      <alignment horizontal="center" vertical="center"/>
    </xf>
    <xf numFmtId="4" fontId="25" fillId="0" borderId="109" xfId="0" applyNumberFormat="1" applyFont="1" applyBorder="1" applyAlignment="1">
      <alignment horizontal="center" vertical="center"/>
    </xf>
    <xf numFmtId="4" fontId="26" fillId="0" borderId="37" xfId="0" applyNumberFormat="1" applyFont="1" applyBorder="1" applyAlignment="1">
      <alignment horizontal="center" vertical="center"/>
    </xf>
    <xf numFmtId="49" fontId="24" fillId="0" borderId="59" xfId="0" applyNumberFormat="1" applyFont="1" applyBorder="1"/>
    <xf numFmtId="49" fontId="24" fillId="0" borderId="60" xfId="0" applyNumberFormat="1" applyFont="1" applyBorder="1"/>
    <xf numFmtId="49" fontId="20" fillId="0" borderId="61" xfId="0" applyNumberFormat="1" applyFont="1" applyBorder="1"/>
    <xf numFmtId="49" fontId="24" fillId="0" borderId="60" xfId="0" applyNumberFormat="1" applyFont="1" applyBorder="1" applyAlignment="1">
      <alignment vertical="center"/>
    </xf>
    <xf numFmtId="4" fontId="25" fillId="0" borderId="61" xfId="0" applyNumberFormat="1" applyFont="1" applyBorder="1" applyAlignment="1">
      <alignment horizontal="center" vertical="center"/>
    </xf>
    <xf numFmtId="164" fontId="24" fillId="0" borderId="97" xfId="0" applyNumberFormat="1" applyFont="1" applyBorder="1" applyAlignment="1">
      <alignment horizontal="left"/>
    </xf>
    <xf numFmtId="49" fontId="24" fillId="0" borderId="113" xfId="0" applyNumberFormat="1" applyFont="1" applyBorder="1" applyAlignment="1">
      <alignment horizontal="center" vertical="center"/>
    </xf>
    <xf numFmtId="49" fontId="20" fillId="0" borderId="9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" fontId="16" fillId="0" borderId="59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" fontId="6" fillId="0" borderId="107" xfId="0" applyNumberFormat="1" applyFont="1" applyBorder="1" applyAlignment="1">
      <alignment horizontal="center" vertical="center" wrapText="1"/>
    </xf>
    <xf numFmtId="4" fontId="6" fillId="0" borderId="10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63" xfId="0" applyNumberFormat="1" applyFont="1" applyBorder="1" applyAlignment="1">
      <alignment horizontal="center" vertical="center" wrapText="1"/>
    </xf>
    <xf numFmtId="4" fontId="6" fillId="0" borderId="105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112" xfId="0" applyNumberFormat="1" applyFont="1" applyBorder="1" applyAlignment="1">
      <alignment horizontal="center" vertical="center" wrapText="1"/>
    </xf>
    <xf numFmtId="4" fontId="6" fillId="0" borderId="62" xfId="0" applyNumberFormat="1" applyFont="1" applyBorder="1" applyAlignment="1">
      <alignment horizontal="center" vertical="center" wrapText="1"/>
    </xf>
    <xf numFmtId="4" fontId="6" fillId="0" borderId="83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 wrapText="1"/>
    </xf>
    <xf numFmtId="164" fontId="24" fillId="0" borderId="97" xfId="0" applyNumberFormat="1" applyFont="1" applyBorder="1" applyAlignment="1">
      <alignment horizontal="center" vertical="center"/>
    </xf>
    <xf numFmtId="164" fontId="24" fillId="0" borderId="86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Normal="100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465"/>
      <c r="C2" s="465"/>
      <c r="D2" s="465"/>
      <c r="E2" s="465"/>
      <c r="F2" s="465"/>
      <c r="G2" s="465"/>
      <c r="H2" s="465"/>
    </row>
    <row r="3" spans="2:8" ht="20.25" x14ac:dyDescent="0.3">
      <c r="B3" s="466"/>
      <c r="C3" s="466"/>
      <c r="D3" s="466"/>
      <c r="E3" s="466"/>
      <c r="F3" s="466"/>
      <c r="G3" s="466"/>
      <c r="H3" s="466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467"/>
      <c r="C7" s="468"/>
      <c r="D7" s="468"/>
      <c r="E7" s="468"/>
      <c r="F7" s="468"/>
      <c r="G7" s="10"/>
      <c r="H7" s="6"/>
    </row>
    <row r="8" spans="2:8" ht="15" customHeight="1" x14ac:dyDescent="0.2">
      <c r="B8" s="467"/>
      <c r="C8" s="469"/>
      <c r="D8" s="469"/>
      <c r="E8" s="469"/>
      <c r="F8" s="469"/>
      <c r="G8" s="11"/>
      <c r="H8" s="9"/>
    </row>
    <row r="9" spans="2:8" ht="15" customHeight="1" x14ac:dyDescent="0.2">
      <c r="B9" s="12"/>
      <c r="C9" s="470"/>
      <c r="D9" s="470"/>
      <c r="E9" s="470"/>
      <c r="F9" s="470"/>
      <c r="G9" s="11"/>
      <c r="H9" s="9"/>
    </row>
    <row r="10" spans="2:8" ht="15" customHeight="1" x14ac:dyDescent="0.2">
      <c r="B10" s="7"/>
      <c r="C10" s="470"/>
      <c r="D10" s="470"/>
      <c r="E10" s="470"/>
      <c r="F10" s="470"/>
      <c r="G10" s="11"/>
      <c r="H10" s="9"/>
    </row>
    <row r="11" spans="2:8" ht="15" customHeight="1" x14ac:dyDescent="0.2">
      <c r="B11" s="7"/>
      <c r="C11" s="470"/>
      <c r="D11" s="470"/>
      <c r="E11" s="470"/>
      <c r="F11" s="470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471"/>
      <c r="D13" s="471"/>
      <c r="E13" s="471"/>
      <c r="F13" s="471"/>
      <c r="G13" s="18"/>
      <c r="H13" s="19"/>
    </row>
    <row r="14" spans="2:8" ht="15" customHeight="1" x14ac:dyDescent="0.2">
      <c r="B14" s="472"/>
      <c r="C14" s="473"/>
      <c r="D14" s="473"/>
      <c r="E14" s="473"/>
      <c r="F14" s="473"/>
      <c r="G14" s="20"/>
      <c r="H14" s="9"/>
    </row>
    <row r="15" spans="2:8" ht="15" customHeight="1" x14ac:dyDescent="0.2">
      <c r="B15" s="472"/>
      <c r="C15" s="470"/>
      <c r="D15" s="470"/>
      <c r="E15" s="470"/>
      <c r="F15" s="470"/>
      <c r="G15" s="21"/>
      <c r="H15" s="9"/>
    </row>
    <row r="16" spans="2:8" ht="15" customHeight="1" x14ac:dyDescent="0.2">
      <c r="B16" s="7"/>
      <c r="C16" s="470"/>
      <c r="D16" s="470"/>
      <c r="E16" s="470"/>
      <c r="F16" s="470"/>
      <c r="G16" s="21"/>
      <c r="H16" s="9"/>
    </row>
    <row r="17" spans="2:8" ht="15" customHeight="1" x14ac:dyDescent="0.2">
      <c r="B17" s="17"/>
      <c r="C17" s="474"/>
      <c r="D17" s="474"/>
      <c r="E17" s="474"/>
      <c r="F17" s="474"/>
      <c r="G17" s="22"/>
      <c r="H17" s="19"/>
    </row>
    <row r="18" spans="2:8" ht="15" customHeight="1" x14ac:dyDescent="0.2">
      <c r="B18" s="475"/>
      <c r="C18" s="476"/>
      <c r="D18" s="476"/>
      <c r="E18" s="476"/>
      <c r="F18" s="476"/>
      <c r="G18" s="23"/>
      <c r="H18" s="24"/>
    </row>
    <row r="19" spans="2:8" ht="15" customHeight="1" x14ac:dyDescent="0.2">
      <c r="B19" s="475"/>
      <c r="C19" s="474"/>
      <c r="D19" s="474"/>
      <c r="E19" s="474"/>
      <c r="F19" s="474"/>
      <c r="G19" s="25"/>
      <c r="H19" s="19"/>
    </row>
    <row r="20" spans="2:8" ht="8.25" customHeight="1" x14ac:dyDescent="0.2">
      <c r="B20" s="477"/>
      <c r="C20" s="469"/>
      <c r="D20" s="469"/>
      <c r="E20" s="469"/>
      <c r="F20" s="469"/>
      <c r="G20" s="478"/>
      <c r="H20" s="479"/>
    </row>
    <row r="21" spans="2:8" ht="8.25" customHeight="1" x14ac:dyDescent="0.2">
      <c r="B21" s="477"/>
      <c r="C21" s="469"/>
      <c r="D21" s="469"/>
      <c r="E21" s="469"/>
      <c r="F21" s="469"/>
      <c r="G21" s="478"/>
      <c r="H21" s="479"/>
    </row>
    <row r="22" spans="2:8" ht="15" customHeight="1" x14ac:dyDescent="0.2">
      <c r="B22" s="27"/>
      <c r="C22" s="480"/>
      <c r="D22" s="480"/>
      <c r="E22" s="480"/>
      <c r="F22" s="480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483"/>
      <c r="D24" s="483"/>
      <c r="E24" s="483"/>
      <c r="F24" s="30"/>
      <c r="G24" s="31"/>
      <c r="H24" s="19"/>
    </row>
    <row r="25" spans="2:8" ht="15" customHeight="1" x14ac:dyDescent="0.2">
      <c r="B25" s="32"/>
      <c r="C25" s="473"/>
      <c r="D25" s="473"/>
      <c r="E25" s="473"/>
      <c r="F25" s="473"/>
      <c r="G25" s="33"/>
      <c r="H25" s="34"/>
    </row>
    <row r="26" spans="2:8" ht="15" customHeight="1" x14ac:dyDescent="0.2">
      <c r="B26" s="35"/>
      <c r="C26" s="474"/>
      <c r="D26" s="474"/>
      <c r="E26" s="474"/>
      <c r="F26" s="474"/>
      <c r="G26" s="25"/>
      <c r="H26" s="19"/>
    </row>
    <row r="27" spans="2:8" ht="17.25" customHeight="1" x14ac:dyDescent="0.25">
      <c r="B27" s="484"/>
      <c r="C27" s="484"/>
      <c r="D27" s="484"/>
      <c r="E27" s="484"/>
      <c r="F27" s="484"/>
      <c r="G27" s="36"/>
      <c r="H27" s="37"/>
    </row>
    <row r="28" spans="2:8" ht="17.25" customHeight="1" x14ac:dyDescent="0.25">
      <c r="B28" s="484"/>
      <c r="C28" s="484"/>
      <c r="D28" s="484"/>
      <c r="E28" s="484"/>
      <c r="F28" s="484"/>
      <c r="G28" s="38"/>
      <c r="H28" s="37"/>
    </row>
    <row r="29" spans="2:8" ht="17.25" customHeight="1" x14ac:dyDescent="0.25">
      <c r="B29" s="481"/>
      <c r="C29" s="481"/>
      <c r="D29" s="481"/>
      <c r="E29" s="481"/>
      <c r="F29" s="481"/>
      <c r="G29" s="39"/>
      <c r="H29" s="40"/>
    </row>
    <row r="30" spans="2:8" ht="22.5" customHeight="1" x14ac:dyDescent="0.25">
      <c r="B30" s="482"/>
      <c r="C30" s="482"/>
      <c r="D30" s="482"/>
      <c r="E30" s="482"/>
      <c r="F30" s="482"/>
      <c r="G30" s="41"/>
      <c r="H30" s="42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465"/>
      <c r="C3" s="465"/>
      <c r="D3" s="465"/>
      <c r="E3" s="465"/>
      <c r="F3" s="465"/>
      <c r="G3" s="465"/>
      <c r="H3" s="465"/>
    </row>
    <row r="4" spans="1:20" ht="20.25" x14ac:dyDescent="0.3">
      <c r="B4" s="466"/>
      <c r="C4" s="466"/>
      <c r="D4" s="466"/>
      <c r="E4" s="466"/>
      <c r="F4" s="466"/>
      <c r="G4" s="466"/>
      <c r="H4" s="466"/>
    </row>
    <row r="6" spans="1:20" x14ac:dyDescent="0.2">
      <c r="B6" s="3"/>
      <c r="C6" s="4"/>
      <c r="D6" s="4"/>
      <c r="E6" s="4"/>
      <c r="F6" s="4"/>
      <c r="G6" s="5"/>
      <c r="H6" s="43"/>
      <c r="I6" s="485"/>
    </row>
    <row r="7" spans="1:20" x14ac:dyDescent="0.2">
      <c r="B7" s="44"/>
      <c r="C7" s="45"/>
      <c r="D7" s="45"/>
      <c r="E7" s="45"/>
      <c r="F7" s="45"/>
      <c r="G7" s="46"/>
      <c r="H7" s="47"/>
      <c r="I7" s="485"/>
    </row>
    <row r="8" spans="1:20" ht="14.25" customHeight="1" x14ac:dyDescent="0.2">
      <c r="B8" s="48"/>
      <c r="C8" s="486"/>
      <c r="D8" s="486"/>
      <c r="E8" s="486"/>
      <c r="F8" s="486"/>
      <c r="G8" s="49"/>
      <c r="H8" s="34"/>
      <c r="I8" s="33"/>
    </row>
    <row r="9" spans="1:20" ht="12.75" customHeight="1" x14ac:dyDescent="0.2">
      <c r="B9" s="50"/>
      <c r="C9" s="487"/>
      <c r="D9" s="487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488"/>
      <c r="M15" s="488"/>
      <c r="N15" s="488"/>
      <c r="O15" s="488"/>
      <c r="P15" s="488"/>
      <c r="Q15" s="488"/>
      <c r="R15" s="488"/>
      <c r="S15" s="488"/>
      <c r="T15" s="488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466"/>
      <c r="M16" s="466"/>
      <c r="N16" s="466"/>
      <c r="O16" s="466"/>
      <c r="P16" s="466"/>
      <c r="Q16" s="466"/>
      <c r="R16" s="466"/>
      <c r="S16" s="466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477"/>
      <c r="C23" s="489"/>
      <c r="D23" s="489"/>
      <c r="E23" s="489"/>
      <c r="F23" s="489"/>
      <c r="G23" s="478"/>
      <c r="H23" s="490"/>
      <c r="I23" s="491"/>
    </row>
    <row r="24" spans="2:9" ht="3" customHeight="1" x14ac:dyDescent="0.2">
      <c r="B24" s="477"/>
      <c r="C24" s="489"/>
      <c r="D24" s="489"/>
      <c r="E24" s="489"/>
      <c r="F24" s="489"/>
      <c r="G24" s="478"/>
      <c r="H24" s="490"/>
      <c r="I24" s="491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469"/>
      <c r="D31" s="469"/>
      <c r="E31" s="469"/>
      <c r="F31" s="469"/>
      <c r="G31" s="20"/>
      <c r="H31" s="34"/>
      <c r="I31" s="33"/>
    </row>
    <row r="32" spans="2:9" ht="15.75" x14ac:dyDescent="0.25">
      <c r="B32" s="94"/>
      <c r="C32" s="492"/>
      <c r="D32" s="492"/>
      <c r="E32" s="492"/>
      <c r="F32" s="492"/>
      <c r="G32" s="95"/>
      <c r="H32" s="40"/>
      <c r="I32" s="33"/>
    </row>
    <row r="33" spans="2:10" ht="18" x14ac:dyDescent="0.25">
      <c r="B33" s="493"/>
      <c r="C33" s="493"/>
      <c r="D33" s="493"/>
      <c r="E33" s="493"/>
      <c r="F33" s="493"/>
      <c r="G33" s="493"/>
      <c r="H33" s="96"/>
      <c r="I33" s="33"/>
    </row>
    <row r="34" spans="2:10" ht="16.5" customHeight="1" x14ac:dyDescent="0.2">
      <c r="B34" s="494"/>
      <c r="C34" s="494"/>
      <c r="D34" s="494"/>
      <c r="E34" s="494"/>
      <c r="F34" s="494"/>
      <c r="G34" s="494"/>
      <c r="H34" s="97"/>
      <c r="I34" s="98"/>
      <c r="J34" s="63"/>
    </row>
    <row r="35" spans="2:10" ht="16.5" customHeight="1" x14ac:dyDescent="0.2">
      <c r="B35" s="495"/>
      <c r="C35" s="495"/>
      <c r="D35" s="495"/>
      <c r="E35" s="495"/>
      <c r="F35" s="495"/>
      <c r="G35" s="495"/>
      <c r="H35" s="99"/>
      <c r="I35" s="98"/>
      <c r="J35" s="63"/>
    </row>
    <row r="36" spans="2:10" ht="17.25" customHeight="1" x14ac:dyDescent="0.2">
      <c r="B36" s="498"/>
      <c r="C36" s="498"/>
      <c r="D36" s="498"/>
      <c r="E36" s="498"/>
      <c r="F36" s="498"/>
      <c r="G36" s="498"/>
      <c r="H36" s="97"/>
      <c r="I36" s="98"/>
      <c r="J36" s="63"/>
    </row>
    <row r="37" spans="2:10" ht="16.5" customHeight="1" x14ac:dyDescent="0.2">
      <c r="B37" s="499"/>
      <c r="C37" s="499"/>
      <c r="D37" s="499"/>
      <c r="E37" s="499"/>
      <c r="F37" s="499"/>
      <c r="G37" s="499"/>
      <c r="H37" s="100"/>
      <c r="I37" s="98"/>
      <c r="J37" s="63"/>
    </row>
    <row r="38" spans="2:10" ht="21.75" customHeight="1" x14ac:dyDescent="0.25">
      <c r="B38" s="500"/>
      <c r="C38" s="500"/>
      <c r="D38" s="500"/>
      <c r="E38" s="500"/>
      <c r="F38" s="500"/>
      <c r="G38" s="500"/>
      <c r="H38" s="101"/>
      <c r="I38" s="102"/>
      <c r="J38" s="63"/>
    </row>
    <row r="41" spans="2:10" x14ac:dyDescent="0.2">
      <c r="B41" s="496"/>
      <c r="C41" s="496"/>
      <c r="D41" s="496"/>
      <c r="E41" s="496"/>
      <c r="G41" s="497"/>
      <c r="H41" s="497"/>
    </row>
    <row r="42" spans="2:10" x14ac:dyDescent="0.2">
      <c r="B42" s="496"/>
      <c r="C42" s="496"/>
      <c r="D42" s="496"/>
      <c r="E42" s="496"/>
    </row>
    <row r="44" spans="2:10" x14ac:dyDescent="0.2">
      <c r="B44" s="496"/>
      <c r="C44" s="496"/>
      <c r="D44" s="496"/>
      <c r="E44" s="496"/>
      <c r="G44" s="497"/>
      <c r="H44" s="497"/>
    </row>
    <row r="45" spans="2:10" x14ac:dyDescent="0.2">
      <c r="B45" s="496"/>
      <c r="C45" s="496"/>
      <c r="D45" s="496"/>
      <c r="E45" s="496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445"/>
  <sheetViews>
    <sheetView tabSelected="1" zoomScale="73" zoomScaleNormal="73" zoomScalePageLayoutView="62" workbookViewId="0">
      <selection activeCell="J2" sqref="J2"/>
    </sheetView>
  </sheetViews>
  <sheetFormatPr defaultColWidth="9.140625" defaultRowHeight="15" x14ac:dyDescent="0.2"/>
  <cols>
    <col min="1" max="1" width="7.7109375" style="1" customWidth="1"/>
    <col min="2" max="2" width="6.7109375" style="1" customWidth="1"/>
    <col min="3" max="3" width="58.140625" style="1" customWidth="1"/>
    <col min="4" max="4" width="9.28515625" style="1" hidden="1" customWidth="1"/>
    <col min="5" max="5" width="9.85546875" style="1" hidden="1" customWidth="1"/>
    <col min="6" max="6" width="9.140625" style="1" hidden="1" customWidth="1"/>
    <col min="7" max="7" width="13.5703125" style="103" customWidth="1"/>
    <col min="8" max="9" width="12.5703125" style="103" customWidth="1"/>
    <col min="10" max="10" width="14" style="103" customWidth="1"/>
    <col min="11" max="12" width="12.5703125" style="103" customWidth="1"/>
    <col min="13" max="13" width="13.5703125" style="103" customWidth="1"/>
    <col min="14" max="14" width="13.28515625" style="103" customWidth="1"/>
    <col min="15" max="15" width="12.5703125" style="103" customWidth="1"/>
    <col min="16" max="16" width="17.85546875" style="103" customWidth="1"/>
    <col min="17" max="17" width="50.7109375" customWidth="1"/>
    <col min="18" max="18" width="15" customWidth="1"/>
    <col min="19" max="19" width="13.5703125" style="1" customWidth="1"/>
    <col min="20" max="257" width="9.140625" style="1"/>
  </cols>
  <sheetData>
    <row r="1" spans="1:269" ht="15" customHeight="1" x14ac:dyDescent="0.2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ht="79.5" customHeight="1" thickBot="1" x14ac:dyDescent="0.25">
      <c r="A2" s="129" t="s">
        <v>333</v>
      </c>
      <c r="B2" s="129"/>
      <c r="C2" s="129"/>
      <c r="D2" s="129"/>
      <c r="E2" s="129"/>
      <c r="F2" s="129"/>
      <c r="G2" s="129"/>
      <c r="H2" s="104"/>
      <c r="I2" s="104"/>
      <c r="J2" s="104"/>
      <c r="K2" s="104"/>
      <c r="L2" s="104"/>
      <c r="M2" s="104"/>
      <c r="N2" s="104"/>
      <c r="O2" s="104"/>
      <c r="P2" s="105"/>
      <c r="Q2" s="128" t="s">
        <v>1</v>
      </c>
      <c r="R2" s="1"/>
    </row>
    <row r="3" spans="1:269" ht="19.5" customHeight="1" thickBot="1" x14ac:dyDescent="0.25">
      <c r="A3" s="501"/>
      <c r="B3" s="502"/>
      <c r="C3" s="502"/>
      <c r="D3" s="106"/>
      <c r="E3" s="106"/>
      <c r="F3" s="106"/>
      <c r="G3" s="505" t="s">
        <v>274</v>
      </c>
      <c r="H3" s="507" t="s">
        <v>275</v>
      </c>
      <c r="I3" s="509" t="s">
        <v>374</v>
      </c>
      <c r="J3" s="505" t="s">
        <v>297</v>
      </c>
      <c r="K3" s="507" t="s">
        <v>298</v>
      </c>
      <c r="L3" s="511" t="s">
        <v>375</v>
      </c>
      <c r="M3" s="513" t="s">
        <v>324</v>
      </c>
      <c r="N3" s="507" t="s">
        <v>325</v>
      </c>
      <c r="O3" s="515" t="s">
        <v>376</v>
      </c>
      <c r="P3" s="503" t="s">
        <v>334</v>
      </c>
      <c r="Q3" s="504" t="s">
        <v>2</v>
      </c>
      <c r="R3" s="1"/>
    </row>
    <row r="4" spans="1:269" ht="41.25" customHeight="1" thickBot="1" x14ac:dyDescent="0.25">
      <c r="A4" s="501"/>
      <c r="B4" s="502"/>
      <c r="C4" s="502"/>
      <c r="D4" s="107"/>
      <c r="E4" s="107"/>
      <c r="F4" s="107"/>
      <c r="G4" s="506"/>
      <c r="H4" s="508"/>
      <c r="I4" s="510"/>
      <c r="J4" s="506"/>
      <c r="K4" s="508"/>
      <c r="L4" s="512"/>
      <c r="M4" s="514"/>
      <c r="N4" s="508"/>
      <c r="O4" s="516"/>
      <c r="P4" s="503"/>
      <c r="Q4" s="504"/>
      <c r="R4" s="1"/>
    </row>
    <row r="5" spans="1:269" ht="21.75" customHeight="1" x14ac:dyDescent="0.2">
      <c r="A5" s="463"/>
      <c r="B5" s="130"/>
      <c r="C5" s="131" t="s">
        <v>371</v>
      </c>
      <c r="D5" s="132"/>
      <c r="E5" s="132"/>
      <c r="F5" s="133"/>
      <c r="G5" s="134"/>
      <c r="H5" s="135"/>
      <c r="I5" s="136"/>
      <c r="J5" s="137"/>
      <c r="K5" s="135"/>
      <c r="L5" s="137"/>
      <c r="M5" s="138"/>
      <c r="N5" s="135"/>
      <c r="O5" s="137"/>
      <c r="P5" s="139"/>
      <c r="Q5" s="140"/>
      <c r="R5" s="1"/>
    </row>
    <row r="6" spans="1:269" ht="21.75" customHeight="1" x14ac:dyDescent="0.2">
      <c r="A6" s="179" t="s">
        <v>372</v>
      </c>
      <c r="B6" s="142" t="s">
        <v>13</v>
      </c>
      <c r="C6" s="143" t="s">
        <v>14</v>
      </c>
      <c r="D6" s="144"/>
      <c r="E6" s="144"/>
      <c r="F6" s="145"/>
      <c r="G6" s="146"/>
      <c r="H6" s="147"/>
      <c r="I6" s="148"/>
      <c r="J6" s="149"/>
      <c r="K6" s="147"/>
      <c r="L6" s="149"/>
      <c r="M6" s="150"/>
      <c r="N6" s="147"/>
      <c r="O6" s="149"/>
      <c r="P6" s="151">
        <v>100</v>
      </c>
      <c r="Q6" s="152" t="s">
        <v>373</v>
      </c>
      <c r="R6" s="1"/>
    </row>
    <row r="7" spans="1:269" ht="21.75" customHeight="1" thickBot="1" x14ac:dyDescent="0.25">
      <c r="A7" s="464" t="s">
        <v>372</v>
      </c>
      <c r="B7" s="153"/>
      <c r="C7" s="154" t="s">
        <v>371</v>
      </c>
      <c r="D7" s="155"/>
      <c r="E7" s="155"/>
      <c r="F7" s="155"/>
      <c r="G7" s="156"/>
      <c r="H7" s="157"/>
      <c r="I7" s="158"/>
      <c r="J7" s="159"/>
      <c r="K7" s="157"/>
      <c r="L7" s="159"/>
      <c r="M7" s="160"/>
      <c r="N7" s="157"/>
      <c r="O7" s="159"/>
      <c r="P7" s="161">
        <f>SUM(P6:P6)</f>
        <v>100</v>
      </c>
      <c r="Q7" s="162"/>
      <c r="R7" s="1"/>
    </row>
    <row r="8" spans="1:269" ht="21.75" customHeight="1" thickBot="1" x14ac:dyDescent="0.25">
      <c r="A8" s="163"/>
      <c r="B8" s="163"/>
      <c r="C8" s="164"/>
      <c r="D8" s="155"/>
      <c r="E8" s="155"/>
      <c r="F8" s="155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155"/>
      <c r="R8" s="1"/>
    </row>
    <row r="9" spans="1:269" ht="21.75" customHeight="1" x14ac:dyDescent="0.2">
      <c r="A9" s="167"/>
      <c r="B9" s="168"/>
      <c r="C9" s="169" t="s">
        <v>8</v>
      </c>
      <c r="D9" s="170"/>
      <c r="E9" s="170"/>
      <c r="F9" s="171"/>
      <c r="G9" s="172"/>
      <c r="H9" s="173"/>
      <c r="I9" s="174"/>
      <c r="J9" s="175"/>
      <c r="K9" s="173"/>
      <c r="L9" s="176"/>
      <c r="M9" s="172"/>
      <c r="N9" s="173"/>
      <c r="O9" s="174"/>
      <c r="P9" s="177"/>
      <c r="Q9" s="178"/>
      <c r="R9" s="1"/>
    </row>
    <row r="10" spans="1:269" ht="33.75" customHeight="1" x14ac:dyDescent="0.2">
      <c r="A10" s="179" t="s">
        <v>9</v>
      </c>
      <c r="B10" s="141" t="s">
        <v>37</v>
      </c>
      <c r="C10" s="143" t="s">
        <v>38</v>
      </c>
      <c r="D10" s="144"/>
      <c r="E10" s="144"/>
      <c r="F10" s="145"/>
      <c r="G10" s="180"/>
      <c r="H10" s="181"/>
      <c r="I10" s="182"/>
      <c r="J10" s="183"/>
      <c r="K10" s="147">
        <v>7.7</v>
      </c>
      <c r="L10" s="184">
        <v>7.67</v>
      </c>
      <c r="M10" s="180"/>
      <c r="N10" s="181"/>
      <c r="O10" s="182"/>
      <c r="P10" s="185">
        <v>5</v>
      </c>
      <c r="Q10" s="186" t="s">
        <v>335</v>
      </c>
      <c r="R10" s="1"/>
    </row>
    <row r="11" spans="1:269" ht="21.75" customHeight="1" thickBot="1" x14ac:dyDescent="0.25">
      <c r="A11" s="464" t="s">
        <v>9</v>
      </c>
      <c r="B11" s="153"/>
      <c r="C11" s="187" t="s">
        <v>8</v>
      </c>
      <c r="D11" s="188"/>
      <c r="E11" s="188"/>
      <c r="F11" s="189"/>
      <c r="G11" s="160"/>
      <c r="H11" s="157"/>
      <c r="I11" s="158"/>
      <c r="J11" s="190"/>
      <c r="K11" s="157">
        <v>7.7</v>
      </c>
      <c r="L11" s="191">
        <v>7.67</v>
      </c>
      <c r="M11" s="160"/>
      <c r="N11" s="157"/>
      <c r="O11" s="158"/>
      <c r="P11" s="192">
        <f>SUM(P10)</f>
        <v>5</v>
      </c>
      <c r="Q11" s="193"/>
      <c r="R11" s="1"/>
    </row>
    <row r="12" spans="1:269" ht="21.75" customHeight="1" thickBot="1" x14ac:dyDescent="0.25">
      <c r="A12" s="163"/>
      <c r="B12" s="163"/>
      <c r="C12" s="164"/>
      <c r="D12" s="155"/>
      <c r="E12" s="155"/>
      <c r="F12" s="15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155"/>
      <c r="R12" s="1"/>
    </row>
    <row r="13" spans="1:269" s="77" customFormat="1" ht="25.5" customHeight="1" x14ac:dyDescent="0.25">
      <c r="A13" s="194"/>
      <c r="B13" s="194"/>
      <c r="C13" s="194" t="s">
        <v>15</v>
      </c>
      <c r="D13" s="195"/>
      <c r="E13" s="195"/>
      <c r="F13" s="196"/>
      <c r="G13" s="197"/>
      <c r="H13" s="198"/>
      <c r="I13" s="199"/>
      <c r="J13" s="200"/>
      <c r="K13" s="198"/>
      <c r="L13" s="200"/>
      <c r="M13" s="197"/>
      <c r="N13" s="198"/>
      <c r="O13" s="200"/>
      <c r="P13" s="201"/>
      <c r="Q13" s="202"/>
    </row>
    <row r="14" spans="1:269" s="77" customFormat="1" ht="25.5" customHeight="1" x14ac:dyDescent="0.2">
      <c r="A14" s="203" t="s">
        <v>16</v>
      </c>
      <c r="B14" s="142" t="s">
        <v>13</v>
      </c>
      <c r="C14" s="142" t="s">
        <v>14</v>
      </c>
      <c r="D14" s="204"/>
      <c r="E14" s="204"/>
      <c r="F14" s="205"/>
      <c r="G14" s="206"/>
      <c r="H14" s="207"/>
      <c r="I14" s="208"/>
      <c r="J14" s="209"/>
      <c r="K14" s="207">
        <v>29.5</v>
      </c>
      <c r="L14" s="209">
        <v>29.45</v>
      </c>
      <c r="M14" s="206"/>
      <c r="N14" s="207"/>
      <c r="O14" s="209"/>
      <c r="P14" s="210"/>
      <c r="Q14" s="211" t="s">
        <v>317</v>
      </c>
    </row>
    <row r="15" spans="1:269" s="77" customFormat="1" ht="42.75" customHeight="1" x14ac:dyDescent="0.2">
      <c r="A15" s="212" t="s">
        <v>16</v>
      </c>
      <c r="B15" s="213" t="s">
        <v>6</v>
      </c>
      <c r="C15" s="214" t="s">
        <v>7</v>
      </c>
      <c r="D15" s="204"/>
      <c r="E15" s="204"/>
      <c r="F15" s="205"/>
      <c r="G15" s="206"/>
      <c r="H15" s="207"/>
      <c r="I15" s="208"/>
      <c r="J15" s="209"/>
      <c r="K15" s="207"/>
      <c r="L15" s="209"/>
      <c r="M15" s="206">
        <v>510</v>
      </c>
      <c r="N15" s="207">
        <v>510</v>
      </c>
      <c r="O15" s="209">
        <v>109.65</v>
      </c>
      <c r="P15" s="210">
        <v>400</v>
      </c>
      <c r="Q15" s="215" t="s">
        <v>321</v>
      </c>
    </row>
    <row r="16" spans="1:269" s="77" customFormat="1" ht="25.5" customHeight="1" thickBot="1" x14ac:dyDescent="0.3">
      <c r="A16" s="216" t="s">
        <v>16</v>
      </c>
      <c r="B16" s="217"/>
      <c r="C16" s="217" t="s">
        <v>15</v>
      </c>
      <c r="D16" s="218"/>
      <c r="E16" s="218"/>
      <c r="F16" s="218"/>
      <c r="G16" s="219"/>
      <c r="H16" s="220"/>
      <c r="I16" s="221"/>
      <c r="J16" s="222"/>
      <c r="K16" s="220">
        <f t="shared" ref="K16:P16" si="0">SUM(K14:K15)</f>
        <v>29.5</v>
      </c>
      <c r="L16" s="222">
        <f t="shared" si="0"/>
        <v>29.45</v>
      </c>
      <c r="M16" s="219">
        <f t="shared" si="0"/>
        <v>510</v>
      </c>
      <c r="N16" s="220">
        <f t="shared" si="0"/>
        <v>510</v>
      </c>
      <c r="O16" s="222">
        <f t="shared" si="0"/>
        <v>109.65</v>
      </c>
      <c r="P16" s="223">
        <f t="shared" si="0"/>
        <v>400</v>
      </c>
      <c r="Q16" s="224"/>
    </row>
    <row r="17" spans="1:19" s="77" customFormat="1" ht="25.5" customHeight="1" thickBot="1" x14ac:dyDescent="0.3">
      <c r="A17" s="126"/>
      <c r="B17" s="126"/>
      <c r="C17" s="126"/>
      <c r="D17" s="225"/>
      <c r="E17" s="225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7"/>
      <c r="Q17" s="228"/>
    </row>
    <row r="18" spans="1:19" s="77" customFormat="1" ht="25.5" customHeight="1" x14ac:dyDescent="0.25">
      <c r="A18" s="194"/>
      <c r="B18" s="194"/>
      <c r="C18" s="194" t="s">
        <v>316</v>
      </c>
      <c r="D18" s="195"/>
      <c r="E18" s="195"/>
      <c r="F18" s="196"/>
      <c r="G18" s="229"/>
      <c r="H18" s="230"/>
      <c r="I18" s="231"/>
      <c r="J18" s="232"/>
      <c r="K18" s="230"/>
      <c r="L18" s="232"/>
      <c r="M18" s="229"/>
      <c r="N18" s="230"/>
      <c r="O18" s="231"/>
      <c r="P18" s="233"/>
      <c r="Q18" s="202"/>
    </row>
    <row r="19" spans="1:19" s="77" customFormat="1" ht="25.5" customHeight="1" x14ac:dyDescent="0.2">
      <c r="A19" s="212" t="s">
        <v>315</v>
      </c>
      <c r="B19" s="143" t="s">
        <v>37</v>
      </c>
      <c r="C19" s="234" t="s">
        <v>38</v>
      </c>
      <c r="D19" s="204"/>
      <c r="E19" s="204"/>
      <c r="F19" s="205"/>
      <c r="G19" s="206"/>
      <c r="H19" s="207"/>
      <c r="I19" s="208"/>
      <c r="J19" s="209"/>
      <c r="K19" s="207">
        <v>24.1</v>
      </c>
      <c r="L19" s="209">
        <v>24.06</v>
      </c>
      <c r="M19" s="206"/>
      <c r="N19" s="207"/>
      <c r="O19" s="208"/>
      <c r="P19" s="235"/>
      <c r="Q19" s="211" t="s">
        <v>318</v>
      </c>
    </row>
    <row r="20" spans="1:19" s="77" customFormat="1" ht="25.5" customHeight="1" thickBot="1" x14ac:dyDescent="0.3">
      <c r="A20" s="216" t="s">
        <v>315</v>
      </c>
      <c r="B20" s="217"/>
      <c r="C20" s="217" t="s">
        <v>316</v>
      </c>
      <c r="D20" s="218"/>
      <c r="E20" s="218"/>
      <c r="F20" s="218"/>
      <c r="G20" s="219"/>
      <c r="H20" s="220"/>
      <c r="I20" s="221"/>
      <c r="J20" s="222"/>
      <c r="K20" s="220">
        <f>SUM(K19)</f>
        <v>24.1</v>
      </c>
      <c r="L20" s="222">
        <f>SUM(L19)</f>
        <v>24.06</v>
      </c>
      <c r="M20" s="219"/>
      <c r="N20" s="220"/>
      <c r="O20" s="221"/>
      <c r="P20" s="236">
        <f>SUM(P19:P19)</f>
        <v>0</v>
      </c>
      <c r="Q20" s="224"/>
    </row>
    <row r="21" spans="1:19" s="77" customFormat="1" ht="25.5" customHeight="1" thickBot="1" x14ac:dyDescent="0.3">
      <c r="A21" s="126"/>
      <c r="B21" s="126"/>
      <c r="C21" s="126"/>
      <c r="D21" s="225"/>
      <c r="E21" s="225"/>
      <c r="F21" s="225"/>
      <c r="G21" s="226"/>
      <c r="H21" s="226"/>
      <c r="I21" s="226"/>
      <c r="J21" s="226"/>
      <c r="K21" s="226"/>
      <c r="L21" s="226"/>
      <c r="M21" s="226"/>
      <c r="N21" s="226"/>
      <c r="O21" s="226"/>
      <c r="P21" s="227"/>
      <c r="Q21" s="228"/>
    </row>
    <row r="22" spans="1:19" s="109" customFormat="1" ht="21.95" customHeight="1" x14ac:dyDescent="0.25">
      <c r="A22" s="237"/>
      <c r="B22" s="194"/>
      <c r="C22" s="194" t="s">
        <v>17</v>
      </c>
      <c r="D22" s="194"/>
      <c r="E22" s="194"/>
      <c r="F22" s="238"/>
      <c r="G22" s="239"/>
      <c r="H22" s="240"/>
      <c r="I22" s="241"/>
      <c r="J22" s="242"/>
      <c r="K22" s="240"/>
      <c r="L22" s="242"/>
      <c r="M22" s="239"/>
      <c r="N22" s="240"/>
      <c r="O22" s="241"/>
      <c r="P22" s="243"/>
      <c r="Q22" s="202"/>
    </row>
    <row r="23" spans="1:19" ht="18.75" customHeight="1" thickBot="1" x14ac:dyDescent="0.25">
      <c r="A23" s="244" t="s">
        <v>18</v>
      </c>
      <c r="B23" s="214" t="s">
        <v>6</v>
      </c>
      <c r="C23" s="214" t="s">
        <v>7</v>
      </c>
      <c r="D23" s="245"/>
      <c r="E23" s="245"/>
      <c r="F23" s="246"/>
      <c r="G23" s="247">
        <v>0</v>
      </c>
      <c r="H23" s="248">
        <v>2337.6</v>
      </c>
      <c r="I23" s="249">
        <v>0</v>
      </c>
      <c r="J23" s="250"/>
      <c r="K23" s="248">
        <v>2337.6999999999998</v>
      </c>
      <c r="L23" s="250">
        <v>0</v>
      </c>
      <c r="M23" s="247">
        <v>0</v>
      </c>
      <c r="N23" s="248">
        <v>1441.9</v>
      </c>
      <c r="O23" s="249">
        <v>0</v>
      </c>
      <c r="P23" s="251"/>
      <c r="Q23" s="252" t="s">
        <v>276</v>
      </c>
      <c r="R23" s="110"/>
      <c r="S23" s="110"/>
    </row>
    <row r="24" spans="1:19" s="109" customFormat="1" ht="21.95" customHeight="1" thickBot="1" x14ac:dyDescent="0.3">
      <c r="A24" s="253" t="s">
        <v>18</v>
      </c>
      <c r="B24" s="254"/>
      <c r="C24" s="254" t="s">
        <v>17</v>
      </c>
      <c r="D24" s="255"/>
      <c r="E24" s="255"/>
      <c r="F24" s="255"/>
      <c r="G24" s="219">
        <f>SUM(G23)</f>
        <v>0</v>
      </c>
      <c r="H24" s="220">
        <f>SUM(H23)</f>
        <v>2337.6</v>
      </c>
      <c r="I24" s="221">
        <f>SUM(I23)</f>
        <v>0</v>
      </c>
      <c r="J24" s="222"/>
      <c r="K24" s="220">
        <f>SUM(K23)</f>
        <v>2337.6999999999998</v>
      </c>
      <c r="L24" s="222">
        <f>SUM(L23)</f>
        <v>0</v>
      </c>
      <c r="M24" s="219">
        <f>SUM(M23)</f>
        <v>0</v>
      </c>
      <c r="N24" s="220">
        <f>SUM(N23)</f>
        <v>1441.9</v>
      </c>
      <c r="O24" s="221">
        <f>SUM(O23)</f>
        <v>0</v>
      </c>
      <c r="P24" s="236"/>
      <c r="Q24" s="224"/>
    </row>
    <row r="25" spans="1:19" s="109" customFormat="1" ht="21.95" customHeight="1" thickBot="1" x14ac:dyDescent="0.3">
      <c r="A25" s="126"/>
      <c r="B25" s="126"/>
      <c r="C25" s="126"/>
      <c r="D25" s="256"/>
      <c r="E25" s="256"/>
      <c r="F25" s="256"/>
      <c r="G25" s="257"/>
      <c r="H25" s="257"/>
      <c r="I25" s="257"/>
      <c r="J25" s="257"/>
      <c r="K25" s="257"/>
      <c r="L25" s="257"/>
      <c r="M25" s="257"/>
      <c r="N25" s="257"/>
      <c r="O25" s="257"/>
      <c r="P25" s="258"/>
      <c r="Q25" s="228"/>
    </row>
    <row r="26" spans="1:19" s="109" customFormat="1" ht="21.95" customHeight="1" x14ac:dyDescent="0.25">
      <c r="A26" s="259"/>
      <c r="B26" s="194"/>
      <c r="C26" s="194" t="s">
        <v>326</v>
      </c>
      <c r="D26" s="260"/>
      <c r="E26" s="260"/>
      <c r="F26" s="261"/>
      <c r="G26" s="239"/>
      <c r="H26" s="240"/>
      <c r="I26" s="262"/>
      <c r="J26" s="239"/>
      <c r="K26" s="240"/>
      <c r="L26" s="241"/>
      <c r="M26" s="263"/>
      <c r="N26" s="240"/>
      <c r="O26" s="241"/>
      <c r="P26" s="243"/>
      <c r="Q26" s="202"/>
    </row>
    <row r="27" spans="1:19" s="109" customFormat="1" ht="21.95" customHeight="1" x14ac:dyDescent="0.2">
      <c r="A27" s="264" t="s">
        <v>327</v>
      </c>
      <c r="B27" s="214" t="s">
        <v>48</v>
      </c>
      <c r="C27" s="214" t="s">
        <v>49</v>
      </c>
      <c r="D27" s="204"/>
      <c r="E27" s="204"/>
      <c r="F27" s="205"/>
      <c r="G27" s="206"/>
      <c r="H27" s="207"/>
      <c r="I27" s="265"/>
      <c r="J27" s="206"/>
      <c r="K27" s="207"/>
      <c r="L27" s="208"/>
      <c r="M27" s="266"/>
      <c r="N27" s="207">
        <v>64.5</v>
      </c>
      <c r="O27" s="208">
        <v>64.400000000000006</v>
      </c>
      <c r="P27" s="235">
        <v>480</v>
      </c>
      <c r="Q27" s="267"/>
    </row>
    <row r="28" spans="1:19" s="109" customFormat="1" ht="21.95" customHeight="1" x14ac:dyDescent="0.2">
      <c r="A28" s="264" t="s">
        <v>327</v>
      </c>
      <c r="B28" s="214" t="s">
        <v>50</v>
      </c>
      <c r="C28" s="214" t="s">
        <v>51</v>
      </c>
      <c r="D28" s="204"/>
      <c r="E28" s="204"/>
      <c r="F28" s="205"/>
      <c r="G28" s="206"/>
      <c r="H28" s="207"/>
      <c r="I28" s="265"/>
      <c r="J28" s="206"/>
      <c r="K28" s="207"/>
      <c r="L28" s="208"/>
      <c r="M28" s="266"/>
      <c r="N28" s="207">
        <v>16</v>
      </c>
      <c r="O28" s="208">
        <v>15.97</v>
      </c>
      <c r="P28" s="235">
        <v>110</v>
      </c>
      <c r="Q28" s="267"/>
    </row>
    <row r="29" spans="1:19" s="109" customFormat="1" ht="21.95" customHeight="1" x14ac:dyDescent="0.2">
      <c r="A29" s="264" t="s">
        <v>327</v>
      </c>
      <c r="B29" s="214" t="s">
        <v>52</v>
      </c>
      <c r="C29" s="214" t="s">
        <v>53</v>
      </c>
      <c r="D29" s="204"/>
      <c r="E29" s="204"/>
      <c r="F29" s="205"/>
      <c r="G29" s="206"/>
      <c r="H29" s="207"/>
      <c r="I29" s="265"/>
      <c r="J29" s="206"/>
      <c r="K29" s="207"/>
      <c r="L29" s="208"/>
      <c r="M29" s="266"/>
      <c r="N29" s="207">
        <v>5.8</v>
      </c>
      <c r="O29" s="208">
        <v>5.8</v>
      </c>
      <c r="P29" s="235">
        <v>40</v>
      </c>
      <c r="Q29" s="267"/>
    </row>
    <row r="30" spans="1:19" s="109" customFormat="1" ht="21.95" customHeight="1" x14ac:dyDescent="0.2">
      <c r="A30" s="264" t="s">
        <v>327</v>
      </c>
      <c r="B30" s="214" t="s">
        <v>10</v>
      </c>
      <c r="C30" s="214" t="s">
        <v>34</v>
      </c>
      <c r="D30" s="204"/>
      <c r="E30" s="204"/>
      <c r="F30" s="205"/>
      <c r="G30" s="206"/>
      <c r="H30" s="207"/>
      <c r="I30" s="265"/>
      <c r="J30" s="206"/>
      <c r="K30" s="207"/>
      <c r="L30" s="208"/>
      <c r="M30" s="266"/>
      <c r="N30" s="207">
        <v>10</v>
      </c>
      <c r="O30" s="208">
        <v>9.9499999999999993</v>
      </c>
      <c r="P30" s="235">
        <v>20</v>
      </c>
      <c r="Q30" s="267"/>
    </row>
    <row r="31" spans="1:19" s="109" customFormat="1" ht="21.95" customHeight="1" x14ac:dyDescent="0.2">
      <c r="A31" s="268" t="s">
        <v>327</v>
      </c>
      <c r="B31" s="269" t="s">
        <v>11</v>
      </c>
      <c r="C31" s="214" t="s">
        <v>12</v>
      </c>
      <c r="D31" s="270"/>
      <c r="E31" s="270"/>
      <c r="F31" s="271"/>
      <c r="G31" s="247"/>
      <c r="H31" s="248"/>
      <c r="I31" s="272"/>
      <c r="J31" s="247"/>
      <c r="K31" s="248"/>
      <c r="L31" s="249"/>
      <c r="M31" s="273"/>
      <c r="N31" s="248">
        <v>1.7</v>
      </c>
      <c r="O31" s="249">
        <v>1.69</v>
      </c>
      <c r="P31" s="251">
        <v>5</v>
      </c>
      <c r="Q31" s="274"/>
    </row>
    <row r="32" spans="1:19" s="109" customFormat="1" ht="21.95" customHeight="1" x14ac:dyDescent="0.2">
      <c r="A32" s="268" t="s">
        <v>327</v>
      </c>
      <c r="B32" s="269" t="s">
        <v>58</v>
      </c>
      <c r="C32" s="214" t="s">
        <v>59</v>
      </c>
      <c r="D32" s="270"/>
      <c r="E32" s="270"/>
      <c r="F32" s="271"/>
      <c r="G32" s="247"/>
      <c r="H32" s="248"/>
      <c r="I32" s="272"/>
      <c r="J32" s="247"/>
      <c r="K32" s="248"/>
      <c r="L32" s="249"/>
      <c r="M32" s="273"/>
      <c r="N32" s="248">
        <v>2.8</v>
      </c>
      <c r="O32" s="249">
        <v>2.8</v>
      </c>
      <c r="P32" s="251">
        <v>8.4</v>
      </c>
      <c r="Q32" s="274"/>
    </row>
    <row r="33" spans="1:19" s="109" customFormat="1" ht="21.95" customHeight="1" x14ac:dyDescent="0.2">
      <c r="A33" s="268" t="s">
        <v>327</v>
      </c>
      <c r="B33" s="269" t="s">
        <v>328</v>
      </c>
      <c r="C33" s="269" t="s">
        <v>330</v>
      </c>
      <c r="D33" s="270"/>
      <c r="E33" s="270"/>
      <c r="F33" s="271"/>
      <c r="G33" s="247"/>
      <c r="H33" s="248"/>
      <c r="I33" s="272"/>
      <c r="J33" s="247"/>
      <c r="K33" s="248"/>
      <c r="L33" s="249"/>
      <c r="M33" s="273"/>
      <c r="N33" s="248">
        <v>2.8</v>
      </c>
      <c r="O33" s="249">
        <v>2.8</v>
      </c>
      <c r="P33" s="251">
        <v>8.4</v>
      </c>
      <c r="Q33" s="274"/>
    </row>
    <row r="34" spans="1:19" s="109" customFormat="1" ht="21.95" customHeight="1" x14ac:dyDescent="0.2">
      <c r="A34" s="268" t="s">
        <v>327</v>
      </c>
      <c r="B34" s="269" t="s">
        <v>62</v>
      </c>
      <c r="C34" s="269" t="s">
        <v>63</v>
      </c>
      <c r="D34" s="270"/>
      <c r="E34" s="270"/>
      <c r="F34" s="271"/>
      <c r="G34" s="247"/>
      <c r="H34" s="248"/>
      <c r="I34" s="272"/>
      <c r="J34" s="247"/>
      <c r="K34" s="248"/>
      <c r="L34" s="249"/>
      <c r="M34" s="273"/>
      <c r="N34" s="248"/>
      <c r="O34" s="249"/>
      <c r="P34" s="251"/>
      <c r="Q34" s="274"/>
    </row>
    <row r="35" spans="1:19" s="109" customFormat="1" ht="21.95" customHeight="1" x14ac:dyDescent="0.2">
      <c r="A35" s="268" t="s">
        <v>327</v>
      </c>
      <c r="B35" s="269" t="s">
        <v>329</v>
      </c>
      <c r="C35" s="269" t="s">
        <v>331</v>
      </c>
      <c r="D35" s="270"/>
      <c r="E35" s="270"/>
      <c r="F35" s="271"/>
      <c r="G35" s="247"/>
      <c r="H35" s="248"/>
      <c r="I35" s="272"/>
      <c r="J35" s="247"/>
      <c r="K35" s="248"/>
      <c r="L35" s="249"/>
      <c r="M35" s="273"/>
      <c r="N35" s="248">
        <v>2.8</v>
      </c>
      <c r="O35" s="249">
        <v>2.8</v>
      </c>
      <c r="P35" s="251">
        <v>8.4</v>
      </c>
      <c r="Q35" s="274"/>
    </row>
    <row r="36" spans="1:19" s="109" customFormat="1" ht="21.95" customHeight="1" x14ac:dyDescent="0.2">
      <c r="A36" s="268" t="s">
        <v>327</v>
      </c>
      <c r="B36" s="269" t="s">
        <v>64</v>
      </c>
      <c r="C36" s="214" t="s">
        <v>65</v>
      </c>
      <c r="D36" s="270"/>
      <c r="E36" s="270"/>
      <c r="F36" s="271"/>
      <c r="G36" s="247"/>
      <c r="H36" s="248"/>
      <c r="I36" s="272"/>
      <c r="J36" s="247"/>
      <c r="K36" s="248"/>
      <c r="L36" s="249"/>
      <c r="M36" s="273"/>
      <c r="N36" s="248">
        <v>0.1</v>
      </c>
      <c r="O36" s="249">
        <v>0.03</v>
      </c>
      <c r="P36" s="251">
        <v>1</v>
      </c>
      <c r="Q36" s="274"/>
    </row>
    <row r="37" spans="1:19" s="109" customFormat="1" ht="21.95" customHeight="1" x14ac:dyDescent="0.2">
      <c r="A37" s="268" t="s">
        <v>327</v>
      </c>
      <c r="B37" s="269" t="s">
        <v>93</v>
      </c>
      <c r="C37" s="214" t="s">
        <v>94</v>
      </c>
      <c r="D37" s="270"/>
      <c r="E37" s="270"/>
      <c r="F37" s="271"/>
      <c r="G37" s="247"/>
      <c r="H37" s="248"/>
      <c r="I37" s="272"/>
      <c r="J37" s="247"/>
      <c r="K37" s="248"/>
      <c r="L37" s="249"/>
      <c r="M37" s="273"/>
      <c r="N37" s="248">
        <v>16</v>
      </c>
      <c r="O37" s="249">
        <v>16</v>
      </c>
      <c r="P37" s="251">
        <v>48</v>
      </c>
      <c r="Q37" s="274"/>
    </row>
    <row r="38" spans="1:19" s="109" customFormat="1" ht="21.95" customHeight="1" x14ac:dyDescent="0.2">
      <c r="A38" s="268" t="s">
        <v>327</v>
      </c>
      <c r="B38" s="269" t="s">
        <v>13</v>
      </c>
      <c r="C38" s="214" t="s">
        <v>14</v>
      </c>
      <c r="D38" s="270"/>
      <c r="E38" s="270"/>
      <c r="F38" s="271"/>
      <c r="G38" s="247"/>
      <c r="H38" s="248"/>
      <c r="I38" s="272"/>
      <c r="J38" s="247"/>
      <c r="K38" s="248"/>
      <c r="L38" s="249"/>
      <c r="M38" s="273"/>
      <c r="N38" s="248">
        <v>3.6</v>
      </c>
      <c r="O38" s="249">
        <v>3.6</v>
      </c>
      <c r="P38" s="251">
        <v>10</v>
      </c>
      <c r="Q38" s="274"/>
    </row>
    <row r="39" spans="1:19" s="109" customFormat="1" ht="21.95" customHeight="1" x14ac:dyDescent="0.2">
      <c r="A39" s="268" t="s">
        <v>327</v>
      </c>
      <c r="B39" s="269" t="s">
        <v>231</v>
      </c>
      <c r="C39" s="269" t="s">
        <v>232</v>
      </c>
      <c r="D39" s="270"/>
      <c r="E39" s="270"/>
      <c r="F39" s="271"/>
      <c r="G39" s="247"/>
      <c r="H39" s="248"/>
      <c r="I39" s="272"/>
      <c r="J39" s="247"/>
      <c r="K39" s="248"/>
      <c r="L39" s="249"/>
      <c r="M39" s="273"/>
      <c r="N39" s="248">
        <v>8.6999999999999993</v>
      </c>
      <c r="O39" s="249">
        <v>8.6300000000000008</v>
      </c>
      <c r="P39" s="251">
        <v>0</v>
      </c>
      <c r="Q39" s="274"/>
    </row>
    <row r="40" spans="1:19" s="109" customFormat="1" ht="21.95" customHeight="1" x14ac:dyDescent="0.2">
      <c r="A40" s="268" t="s">
        <v>327</v>
      </c>
      <c r="B40" s="269" t="s">
        <v>6</v>
      </c>
      <c r="C40" s="269" t="s">
        <v>336</v>
      </c>
      <c r="D40" s="270"/>
      <c r="E40" s="270"/>
      <c r="F40" s="271"/>
      <c r="G40" s="247"/>
      <c r="H40" s="248"/>
      <c r="I40" s="272"/>
      <c r="J40" s="247"/>
      <c r="K40" s="248"/>
      <c r="L40" s="249"/>
      <c r="M40" s="273"/>
      <c r="N40" s="248">
        <v>146.5</v>
      </c>
      <c r="O40" s="249">
        <v>124.36</v>
      </c>
      <c r="P40" s="251">
        <v>0</v>
      </c>
      <c r="Q40" s="274"/>
    </row>
    <row r="41" spans="1:19" s="109" customFormat="1" ht="28.5" customHeight="1" thickBot="1" x14ac:dyDescent="0.3">
      <c r="A41" s="275" t="s">
        <v>327</v>
      </c>
      <c r="B41" s="217"/>
      <c r="C41" s="217" t="s">
        <v>326</v>
      </c>
      <c r="D41" s="217"/>
      <c r="E41" s="217"/>
      <c r="F41" s="276"/>
      <c r="G41" s="219"/>
      <c r="H41" s="220"/>
      <c r="I41" s="277"/>
      <c r="J41" s="219"/>
      <c r="K41" s="220"/>
      <c r="L41" s="221"/>
      <c r="M41" s="278"/>
      <c r="N41" s="220">
        <f>SUM(N27:N40)</f>
        <v>281.29999999999995</v>
      </c>
      <c r="O41" s="221">
        <f>SUM(O27:O40)</f>
        <v>258.83</v>
      </c>
      <c r="P41" s="236">
        <f>SUM(P27:P40)</f>
        <v>739.19999999999993</v>
      </c>
      <c r="Q41" s="224"/>
    </row>
    <row r="42" spans="1:19" s="109" customFormat="1" ht="14.25" customHeight="1" thickBot="1" x14ac:dyDescent="0.3">
      <c r="A42" s="126"/>
      <c r="B42" s="126"/>
      <c r="C42" s="126"/>
      <c r="D42" s="126"/>
      <c r="E42" s="126"/>
      <c r="F42" s="126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228"/>
    </row>
    <row r="43" spans="1:19" s="109" customFormat="1" ht="44.25" customHeight="1" x14ac:dyDescent="0.25">
      <c r="A43" s="237"/>
      <c r="B43" s="194"/>
      <c r="C43" s="194" t="s">
        <v>19</v>
      </c>
      <c r="D43" s="194"/>
      <c r="E43" s="194"/>
      <c r="F43" s="238"/>
      <c r="G43" s="239"/>
      <c r="H43" s="240"/>
      <c r="I43" s="241"/>
      <c r="J43" s="242"/>
      <c r="K43" s="240"/>
      <c r="L43" s="242"/>
      <c r="M43" s="239"/>
      <c r="N43" s="240"/>
      <c r="O43" s="242"/>
      <c r="P43" s="279"/>
      <c r="Q43" s="202"/>
    </row>
    <row r="44" spans="1:19" s="1" customFormat="1" ht="21.95" customHeight="1" x14ac:dyDescent="0.2">
      <c r="A44" s="280" t="s">
        <v>20</v>
      </c>
      <c r="B44" s="281" t="s">
        <v>21</v>
      </c>
      <c r="C44" s="281" t="s">
        <v>22</v>
      </c>
      <c r="D44" s="225"/>
      <c r="E44" s="225"/>
      <c r="F44" s="225"/>
      <c r="G44" s="282"/>
      <c r="H44" s="283"/>
      <c r="I44" s="284"/>
      <c r="J44" s="285"/>
      <c r="K44" s="283"/>
      <c r="L44" s="285"/>
      <c r="M44" s="282"/>
      <c r="N44" s="283"/>
      <c r="O44" s="285"/>
      <c r="P44" s="286"/>
      <c r="Q44" s="287"/>
    </row>
    <row r="45" spans="1:19" ht="21.95" customHeight="1" x14ac:dyDescent="0.2">
      <c r="A45" s="280" t="s">
        <v>20</v>
      </c>
      <c r="B45" s="281" t="s">
        <v>37</v>
      </c>
      <c r="C45" s="281" t="s">
        <v>38</v>
      </c>
      <c r="D45" s="225"/>
      <c r="E45" s="225"/>
      <c r="F45" s="225"/>
      <c r="G45" s="282"/>
      <c r="H45" s="283"/>
      <c r="I45" s="284"/>
      <c r="J45" s="285"/>
      <c r="K45" s="283"/>
      <c r="L45" s="285"/>
      <c r="M45" s="282"/>
      <c r="N45" s="283">
        <v>88.2</v>
      </c>
      <c r="O45" s="285">
        <v>88.19</v>
      </c>
      <c r="P45" s="286"/>
      <c r="Q45" s="287"/>
      <c r="R45" s="77"/>
      <c r="S45" s="77"/>
    </row>
    <row r="46" spans="1:19" ht="21.95" customHeight="1" x14ac:dyDescent="0.2">
      <c r="A46" s="244" t="s">
        <v>20</v>
      </c>
      <c r="B46" s="214" t="s">
        <v>23</v>
      </c>
      <c r="C46" s="214" t="s">
        <v>24</v>
      </c>
      <c r="D46" s="225"/>
      <c r="E46" s="225"/>
      <c r="F46" s="225"/>
      <c r="G46" s="206">
        <v>800</v>
      </c>
      <c r="H46" s="207">
        <v>800</v>
      </c>
      <c r="I46" s="208">
        <v>800</v>
      </c>
      <c r="J46" s="209">
        <v>800</v>
      </c>
      <c r="K46" s="207">
        <v>952.1</v>
      </c>
      <c r="L46" s="209">
        <v>800</v>
      </c>
      <c r="M46" s="206">
        <v>1000</v>
      </c>
      <c r="N46" s="207">
        <v>1000</v>
      </c>
      <c r="O46" s="209">
        <v>1000</v>
      </c>
      <c r="P46" s="210">
        <v>1000</v>
      </c>
      <c r="Q46" s="267" t="s">
        <v>25</v>
      </c>
      <c r="R46" s="77"/>
      <c r="S46" s="77"/>
    </row>
    <row r="47" spans="1:19" ht="35.25" customHeight="1" x14ac:dyDescent="0.2">
      <c r="A47" s="288" t="s">
        <v>20</v>
      </c>
      <c r="B47" s="269" t="s">
        <v>26</v>
      </c>
      <c r="C47" s="269" t="s">
        <v>27</v>
      </c>
      <c r="D47" s="225"/>
      <c r="E47" s="225"/>
      <c r="F47" s="225"/>
      <c r="G47" s="206">
        <v>0</v>
      </c>
      <c r="H47" s="207">
        <v>130.1</v>
      </c>
      <c r="I47" s="208">
        <v>130.1</v>
      </c>
      <c r="J47" s="209"/>
      <c r="K47" s="207">
        <v>641.4</v>
      </c>
      <c r="L47" s="209">
        <v>641.39</v>
      </c>
      <c r="M47" s="206"/>
      <c r="N47" s="207">
        <v>245.5</v>
      </c>
      <c r="O47" s="209">
        <v>169.5</v>
      </c>
      <c r="P47" s="210"/>
      <c r="Q47" s="211" t="s">
        <v>28</v>
      </c>
      <c r="R47" s="77"/>
      <c r="S47" s="77"/>
    </row>
    <row r="48" spans="1:19" ht="23.25" customHeight="1" x14ac:dyDescent="0.2">
      <c r="A48" s="288" t="s">
        <v>20</v>
      </c>
      <c r="B48" s="269" t="s">
        <v>6</v>
      </c>
      <c r="C48" s="269" t="s">
        <v>7</v>
      </c>
      <c r="D48" s="225"/>
      <c r="E48" s="225"/>
      <c r="F48" s="225"/>
      <c r="G48" s="206">
        <v>0</v>
      </c>
      <c r="H48" s="207">
        <v>621.9</v>
      </c>
      <c r="I48" s="208">
        <v>119.79</v>
      </c>
      <c r="J48" s="209">
        <v>0</v>
      </c>
      <c r="K48" s="207">
        <v>4687</v>
      </c>
      <c r="L48" s="209">
        <v>4686.96</v>
      </c>
      <c r="M48" s="206"/>
      <c r="N48" s="207">
        <v>260.10000000000002</v>
      </c>
      <c r="O48" s="209">
        <v>260.07</v>
      </c>
      <c r="P48" s="210">
        <v>287.39999999999998</v>
      </c>
      <c r="Q48" s="289" t="s">
        <v>363</v>
      </c>
      <c r="R48" s="111"/>
      <c r="S48" s="77"/>
    </row>
    <row r="49" spans="1:19" ht="21.95" customHeight="1" x14ac:dyDescent="0.2">
      <c r="A49" s="288" t="s">
        <v>20</v>
      </c>
      <c r="B49" s="269" t="s">
        <v>264</v>
      </c>
      <c r="C49" s="269" t="s">
        <v>299</v>
      </c>
      <c r="D49" s="225"/>
      <c r="E49" s="225"/>
      <c r="F49" s="225"/>
      <c r="G49" s="290"/>
      <c r="H49" s="291"/>
      <c r="I49" s="292"/>
      <c r="J49" s="226"/>
      <c r="K49" s="291"/>
      <c r="L49" s="226"/>
      <c r="M49" s="290"/>
      <c r="N49" s="291"/>
      <c r="O49" s="226"/>
      <c r="P49" s="293"/>
      <c r="Q49" s="294"/>
      <c r="R49" s="111"/>
      <c r="S49" s="77"/>
    </row>
    <row r="50" spans="1:19" s="109" customFormat="1" ht="21.95" customHeight="1" thickBot="1" x14ac:dyDescent="0.3">
      <c r="A50" s="216" t="s">
        <v>20</v>
      </c>
      <c r="B50" s="217"/>
      <c r="C50" s="217" t="s">
        <v>19</v>
      </c>
      <c r="D50" s="295"/>
      <c r="E50" s="295"/>
      <c r="F50" s="295"/>
      <c r="G50" s="219">
        <f t="shared" ref="G50:L50" si="1">SUM(G44:G49)</f>
        <v>800</v>
      </c>
      <c r="H50" s="220">
        <f t="shared" si="1"/>
        <v>1552</v>
      </c>
      <c r="I50" s="221">
        <f t="shared" si="1"/>
        <v>1049.8900000000001</v>
      </c>
      <c r="J50" s="222">
        <f t="shared" si="1"/>
        <v>800</v>
      </c>
      <c r="K50" s="220">
        <f t="shared" si="1"/>
        <v>6280.5</v>
      </c>
      <c r="L50" s="222">
        <f t="shared" si="1"/>
        <v>6128.35</v>
      </c>
      <c r="M50" s="219">
        <f>SUM(M45:M49)</f>
        <v>1000</v>
      </c>
      <c r="N50" s="220">
        <f>SUM(N44:N49)</f>
        <v>1593.8000000000002</v>
      </c>
      <c r="O50" s="222">
        <f>SUM(O44:O49)</f>
        <v>1517.76</v>
      </c>
      <c r="P50" s="223">
        <f>SUM(P45:P48)</f>
        <v>1287.4000000000001</v>
      </c>
      <c r="Q50" s="224"/>
    </row>
    <row r="51" spans="1:19" s="109" customFormat="1" ht="21.95" customHeight="1" thickBot="1" x14ac:dyDescent="0.3">
      <c r="A51" s="126"/>
      <c r="B51" s="126"/>
      <c r="C51" s="126"/>
      <c r="D51" s="126"/>
      <c r="E51" s="126"/>
      <c r="F51" s="126"/>
      <c r="G51" s="257"/>
      <c r="H51" s="257"/>
      <c r="I51" s="257"/>
      <c r="J51" s="257"/>
      <c r="K51" s="257"/>
      <c r="L51" s="257"/>
      <c r="M51" s="257"/>
      <c r="N51" s="257"/>
      <c r="O51" s="257"/>
      <c r="P51" s="258"/>
      <c r="Q51" s="228"/>
    </row>
    <row r="52" spans="1:19" s="109" customFormat="1" ht="21.95" customHeight="1" x14ac:dyDescent="0.25">
      <c r="A52" s="259"/>
      <c r="B52" s="194"/>
      <c r="C52" s="194" t="s">
        <v>30</v>
      </c>
      <c r="D52" s="194"/>
      <c r="E52" s="194"/>
      <c r="F52" s="238"/>
      <c r="G52" s="239"/>
      <c r="H52" s="240"/>
      <c r="I52" s="241"/>
      <c r="J52" s="242"/>
      <c r="K52" s="240"/>
      <c r="L52" s="242"/>
      <c r="M52" s="239"/>
      <c r="N52" s="240"/>
      <c r="O52" s="242"/>
      <c r="P52" s="279"/>
      <c r="Q52" s="202"/>
    </row>
    <row r="53" spans="1:19" s="1" customFormat="1" ht="21.95" customHeight="1" x14ac:dyDescent="0.2">
      <c r="A53" s="264" t="s">
        <v>31</v>
      </c>
      <c r="B53" s="214" t="s">
        <v>3</v>
      </c>
      <c r="C53" s="214" t="s">
        <v>4</v>
      </c>
      <c r="D53" s="214"/>
      <c r="E53" s="214"/>
      <c r="F53" s="203"/>
      <c r="G53" s="206"/>
      <c r="H53" s="207"/>
      <c r="I53" s="208"/>
      <c r="J53" s="209"/>
      <c r="K53" s="207"/>
      <c r="L53" s="209"/>
      <c r="M53" s="206"/>
      <c r="N53" s="207"/>
      <c r="O53" s="209"/>
      <c r="P53" s="210"/>
      <c r="Q53" s="267" t="s">
        <v>5</v>
      </c>
    </row>
    <row r="54" spans="1:19" s="109" customFormat="1" ht="21.95" customHeight="1" thickBot="1" x14ac:dyDescent="0.3">
      <c r="A54" s="296" t="s">
        <v>31</v>
      </c>
      <c r="B54" s="217"/>
      <c r="C54" s="297" t="s">
        <v>30</v>
      </c>
      <c r="D54" s="217"/>
      <c r="E54" s="217"/>
      <c r="F54" s="276"/>
      <c r="G54" s="219"/>
      <c r="H54" s="220"/>
      <c r="I54" s="221"/>
      <c r="J54" s="222"/>
      <c r="K54" s="220"/>
      <c r="L54" s="222"/>
      <c r="M54" s="219"/>
      <c r="N54" s="220"/>
      <c r="O54" s="222"/>
      <c r="P54" s="223">
        <f>SUM(P52:P53)</f>
        <v>0</v>
      </c>
      <c r="Q54" s="224"/>
    </row>
    <row r="55" spans="1:19" s="109" customFormat="1" ht="25.5" customHeight="1" thickBot="1" x14ac:dyDescent="0.3">
      <c r="A55" s="126"/>
      <c r="B55" s="126"/>
      <c r="C55" s="126"/>
      <c r="D55" s="126"/>
      <c r="E55" s="126"/>
      <c r="F55" s="126"/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228"/>
    </row>
    <row r="56" spans="1:19" s="109" customFormat="1" ht="21.95" customHeight="1" x14ac:dyDescent="0.25">
      <c r="A56" s="259"/>
      <c r="B56" s="194"/>
      <c r="C56" s="194" t="s">
        <v>32</v>
      </c>
      <c r="D56" s="194"/>
      <c r="E56" s="194"/>
      <c r="F56" s="238"/>
      <c r="G56" s="239"/>
      <c r="H56" s="240"/>
      <c r="I56" s="241"/>
      <c r="J56" s="242"/>
      <c r="K56" s="240"/>
      <c r="L56" s="242"/>
      <c r="M56" s="239"/>
      <c r="N56" s="240"/>
      <c r="O56" s="242"/>
      <c r="P56" s="279"/>
      <c r="Q56" s="202"/>
    </row>
    <row r="57" spans="1:19" ht="21.95" customHeight="1" x14ac:dyDescent="0.2">
      <c r="A57" s="264" t="s">
        <v>33</v>
      </c>
      <c r="B57" s="214" t="s">
        <v>10</v>
      </c>
      <c r="C57" s="214" t="s">
        <v>34</v>
      </c>
      <c r="D57" s="214"/>
      <c r="E57" s="214"/>
      <c r="F57" s="203"/>
      <c r="G57" s="206"/>
      <c r="H57" s="207"/>
      <c r="I57" s="208"/>
      <c r="J57" s="209"/>
      <c r="K57" s="207"/>
      <c r="L57" s="209"/>
      <c r="M57" s="206"/>
      <c r="N57" s="207">
        <v>5.0999999999999996</v>
      </c>
      <c r="O57" s="209">
        <v>5.09</v>
      </c>
      <c r="P57" s="210"/>
      <c r="Q57" s="298"/>
      <c r="R57" s="112"/>
      <c r="S57" s="112"/>
    </row>
    <row r="58" spans="1:19" ht="21.95" customHeight="1" x14ac:dyDescent="0.2">
      <c r="A58" s="264" t="s">
        <v>33</v>
      </c>
      <c r="B58" s="214" t="s">
        <v>35</v>
      </c>
      <c r="C58" s="214" t="s">
        <v>36</v>
      </c>
      <c r="D58" s="214"/>
      <c r="E58" s="214"/>
      <c r="F58" s="203"/>
      <c r="G58" s="290"/>
      <c r="H58" s="291"/>
      <c r="I58" s="292"/>
      <c r="J58" s="226"/>
      <c r="K58" s="291">
        <v>32.200000000000003</v>
      </c>
      <c r="L58" s="226">
        <v>32.15</v>
      </c>
      <c r="M58" s="290"/>
      <c r="N58" s="291"/>
      <c r="O58" s="226"/>
      <c r="P58" s="293"/>
      <c r="Q58" s="299" t="s">
        <v>319</v>
      </c>
      <c r="R58" s="112"/>
      <c r="S58" s="112"/>
    </row>
    <row r="59" spans="1:19" ht="21.95" customHeight="1" x14ac:dyDescent="0.2">
      <c r="A59" s="264" t="s">
        <v>33</v>
      </c>
      <c r="B59" s="214" t="s">
        <v>95</v>
      </c>
      <c r="C59" s="214" t="s">
        <v>96</v>
      </c>
      <c r="D59" s="214"/>
      <c r="E59" s="214"/>
      <c r="F59" s="203"/>
      <c r="G59" s="206"/>
      <c r="H59" s="207"/>
      <c r="I59" s="208"/>
      <c r="J59" s="209"/>
      <c r="K59" s="207"/>
      <c r="L59" s="209"/>
      <c r="M59" s="206">
        <v>4</v>
      </c>
      <c r="N59" s="207">
        <v>4</v>
      </c>
      <c r="O59" s="209">
        <v>2.0099999999999998</v>
      </c>
      <c r="P59" s="210"/>
      <c r="Q59" s="298"/>
      <c r="R59" s="112"/>
      <c r="S59" s="112"/>
    </row>
    <row r="60" spans="1:19" ht="21.95" customHeight="1" x14ac:dyDescent="0.2">
      <c r="A60" s="264" t="s">
        <v>33</v>
      </c>
      <c r="B60" s="214" t="s">
        <v>37</v>
      </c>
      <c r="C60" s="214" t="s">
        <v>38</v>
      </c>
      <c r="D60" s="214"/>
      <c r="E60" s="214"/>
      <c r="F60" s="203"/>
      <c r="G60" s="206"/>
      <c r="H60" s="207"/>
      <c r="I60" s="208"/>
      <c r="J60" s="209"/>
      <c r="K60" s="207"/>
      <c r="L60" s="209"/>
      <c r="M60" s="206"/>
      <c r="N60" s="207">
        <v>79.900000000000006</v>
      </c>
      <c r="O60" s="209">
        <v>79.91</v>
      </c>
      <c r="P60" s="210"/>
      <c r="Q60" s="298"/>
      <c r="R60" s="112"/>
      <c r="S60" s="112"/>
    </row>
    <row r="61" spans="1:19" ht="25.5" customHeight="1" x14ac:dyDescent="0.2">
      <c r="A61" s="264" t="s">
        <v>33</v>
      </c>
      <c r="B61" s="214" t="s">
        <v>23</v>
      </c>
      <c r="C61" s="214" t="s">
        <v>24</v>
      </c>
      <c r="D61" s="214"/>
      <c r="E61" s="214"/>
      <c r="F61" s="203"/>
      <c r="G61" s="206">
        <v>1350</v>
      </c>
      <c r="H61" s="207">
        <v>1373.5</v>
      </c>
      <c r="I61" s="208">
        <v>1373.5</v>
      </c>
      <c r="J61" s="209">
        <v>1150</v>
      </c>
      <c r="K61" s="207">
        <v>1846.1</v>
      </c>
      <c r="L61" s="209">
        <v>1542</v>
      </c>
      <c r="M61" s="206">
        <v>1500</v>
      </c>
      <c r="N61" s="207">
        <v>1530</v>
      </c>
      <c r="O61" s="209">
        <v>1530</v>
      </c>
      <c r="P61" s="210">
        <v>1700</v>
      </c>
      <c r="Q61" s="211" t="s">
        <v>273</v>
      </c>
      <c r="R61" s="77"/>
      <c r="S61" s="77"/>
    </row>
    <row r="62" spans="1:19" ht="24" customHeight="1" x14ac:dyDescent="0.2">
      <c r="A62" s="300" t="s">
        <v>33</v>
      </c>
      <c r="B62" s="281" t="s">
        <v>26</v>
      </c>
      <c r="C62" s="281" t="s">
        <v>39</v>
      </c>
      <c r="D62" s="301"/>
      <c r="E62" s="301"/>
      <c r="F62" s="301"/>
      <c r="G62" s="206">
        <v>0</v>
      </c>
      <c r="H62" s="207">
        <v>239.6</v>
      </c>
      <c r="I62" s="208">
        <v>239.6</v>
      </c>
      <c r="J62" s="209"/>
      <c r="K62" s="207">
        <v>1342.7</v>
      </c>
      <c r="L62" s="209">
        <v>1342.69</v>
      </c>
      <c r="M62" s="206"/>
      <c r="N62" s="207">
        <v>575</v>
      </c>
      <c r="O62" s="209">
        <v>538.4</v>
      </c>
      <c r="P62" s="210">
        <v>112.6</v>
      </c>
      <c r="Q62" s="211" t="s">
        <v>377</v>
      </c>
      <c r="R62" s="77"/>
      <c r="S62" s="77"/>
    </row>
    <row r="63" spans="1:19" ht="36" customHeight="1" x14ac:dyDescent="0.2">
      <c r="A63" s="300" t="s">
        <v>33</v>
      </c>
      <c r="B63" s="281" t="s">
        <v>6</v>
      </c>
      <c r="C63" s="281" t="s">
        <v>7</v>
      </c>
      <c r="D63" s="301"/>
      <c r="E63" s="301"/>
      <c r="F63" s="301"/>
      <c r="G63" s="282">
        <v>0</v>
      </c>
      <c r="H63" s="283">
        <v>10686.2</v>
      </c>
      <c r="I63" s="284">
        <v>1968.99</v>
      </c>
      <c r="J63" s="285">
        <v>990</v>
      </c>
      <c r="K63" s="283">
        <v>9707.2000000000007</v>
      </c>
      <c r="L63" s="285">
        <v>3360.8</v>
      </c>
      <c r="M63" s="282">
        <v>371</v>
      </c>
      <c r="N63" s="283">
        <v>90727.5</v>
      </c>
      <c r="O63" s="285">
        <v>745.47</v>
      </c>
      <c r="P63" s="286">
        <v>121</v>
      </c>
      <c r="Q63" s="302" t="s">
        <v>378</v>
      </c>
      <c r="R63" s="77"/>
      <c r="S63" s="77"/>
    </row>
    <row r="64" spans="1:19" ht="21" customHeight="1" x14ac:dyDescent="0.2">
      <c r="A64" s="264" t="s">
        <v>33</v>
      </c>
      <c r="B64" s="214" t="s">
        <v>264</v>
      </c>
      <c r="C64" s="281" t="s">
        <v>265</v>
      </c>
      <c r="D64" s="225"/>
      <c r="E64" s="225"/>
      <c r="F64" s="225"/>
      <c r="G64" s="290">
        <v>0</v>
      </c>
      <c r="H64" s="291">
        <v>75</v>
      </c>
      <c r="I64" s="292">
        <v>75</v>
      </c>
      <c r="J64" s="226"/>
      <c r="K64" s="291">
        <v>48</v>
      </c>
      <c r="L64" s="226">
        <v>47.98</v>
      </c>
      <c r="M64" s="290"/>
      <c r="N64" s="291"/>
      <c r="O64" s="226"/>
      <c r="P64" s="293"/>
      <c r="Q64" s="303"/>
      <c r="R64" s="77"/>
      <c r="S64" s="77"/>
    </row>
    <row r="65" spans="1:19" ht="21.95" customHeight="1" thickBot="1" x14ac:dyDescent="0.3">
      <c r="A65" s="304" t="s">
        <v>33</v>
      </c>
      <c r="B65" s="254"/>
      <c r="C65" s="254" t="s">
        <v>32</v>
      </c>
      <c r="D65" s="305"/>
      <c r="E65" s="305"/>
      <c r="F65" s="305"/>
      <c r="G65" s="219">
        <f>SUM(G57:G64)</f>
        <v>1350</v>
      </c>
      <c r="H65" s="220">
        <f>SUM(H57:H64)</f>
        <v>12374.300000000001</v>
      </c>
      <c r="I65" s="221">
        <f>SUM(I57:I64)</f>
        <v>3657.09</v>
      </c>
      <c r="J65" s="222">
        <f>SUM(J57:J64)</f>
        <v>2140</v>
      </c>
      <c r="K65" s="220">
        <f>SUM(K57:K64)</f>
        <v>12976.2</v>
      </c>
      <c r="L65" s="222">
        <f>SUM(L58:L64)</f>
        <v>6325.62</v>
      </c>
      <c r="M65" s="219">
        <f>SUM(M57:M64)</f>
        <v>1875</v>
      </c>
      <c r="N65" s="220">
        <f>SUM(N57:N64)</f>
        <v>92921.5</v>
      </c>
      <c r="O65" s="222">
        <f>SUM(O57:O64)</f>
        <v>2900.88</v>
      </c>
      <c r="P65" s="223">
        <f>SUM(P57:P64)</f>
        <v>1933.6</v>
      </c>
      <c r="Q65" s="224"/>
      <c r="R65" s="77"/>
      <c r="S65" s="77"/>
    </row>
    <row r="66" spans="1:19" ht="25.5" customHeight="1" thickBot="1" x14ac:dyDescent="0.3">
      <c r="A66" s="126"/>
      <c r="B66" s="126"/>
      <c r="C66" s="126"/>
      <c r="D66" s="225"/>
      <c r="E66" s="225"/>
      <c r="F66" s="225"/>
      <c r="G66" s="226"/>
      <c r="H66" s="226"/>
      <c r="I66" s="226"/>
      <c r="J66" s="226"/>
      <c r="K66" s="226"/>
      <c r="L66" s="226"/>
      <c r="M66" s="226"/>
      <c r="N66" s="226"/>
      <c r="O66" s="226"/>
      <c r="P66" s="227"/>
      <c r="Q66" s="228"/>
      <c r="R66" s="77"/>
      <c r="S66" s="77"/>
    </row>
    <row r="67" spans="1:19" ht="21.95" customHeight="1" x14ac:dyDescent="0.25">
      <c r="A67" s="259"/>
      <c r="B67" s="194"/>
      <c r="C67" s="194" t="s">
        <v>46</v>
      </c>
      <c r="D67" s="195"/>
      <c r="E67" s="195"/>
      <c r="F67" s="196"/>
      <c r="G67" s="306"/>
      <c r="H67" s="307"/>
      <c r="I67" s="308"/>
      <c r="J67" s="309"/>
      <c r="K67" s="307"/>
      <c r="L67" s="309"/>
      <c r="M67" s="306"/>
      <c r="N67" s="307"/>
      <c r="O67" s="309"/>
      <c r="P67" s="201"/>
      <c r="Q67" s="202"/>
      <c r="R67" s="77"/>
      <c r="S67" s="77"/>
    </row>
    <row r="68" spans="1:19" ht="21.95" customHeight="1" x14ac:dyDescent="0.2">
      <c r="A68" s="264" t="s">
        <v>47</v>
      </c>
      <c r="B68" s="214" t="s">
        <v>48</v>
      </c>
      <c r="C68" s="214" t="s">
        <v>49</v>
      </c>
      <c r="D68" s="214"/>
      <c r="E68" s="214"/>
      <c r="F68" s="203"/>
      <c r="G68" s="206">
        <v>110</v>
      </c>
      <c r="H68" s="207">
        <v>110</v>
      </c>
      <c r="I68" s="208">
        <v>108.33</v>
      </c>
      <c r="J68" s="209">
        <v>110</v>
      </c>
      <c r="K68" s="207">
        <v>129.4</v>
      </c>
      <c r="L68" s="209">
        <v>129.38</v>
      </c>
      <c r="M68" s="206">
        <v>140</v>
      </c>
      <c r="N68" s="207">
        <v>142.30000000000001</v>
      </c>
      <c r="O68" s="209">
        <v>142.28</v>
      </c>
      <c r="P68" s="210">
        <v>150</v>
      </c>
      <c r="Q68" s="267"/>
      <c r="R68" s="77"/>
      <c r="S68" s="77"/>
    </row>
    <row r="69" spans="1:19" ht="21.95" customHeight="1" x14ac:dyDescent="0.2">
      <c r="A69" s="300" t="s">
        <v>47</v>
      </c>
      <c r="B69" s="281" t="s">
        <v>21</v>
      </c>
      <c r="C69" s="281" t="s">
        <v>22</v>
      </c>
      <c r="D69" s="225"/>
      <c r="E69" s="225"/>
      <c r="F69" s="225"/>
      <c r="G69" s="282">
        <v>10</v>
      </c>
      <c r="H69" s="283">
        <v>10</v>
      </c>
      <c r="I69" s="284">
        <v>9.93</v>
      </c>
      <c r="J69" s="285">
        <v>10</v>
      </c>
      <c r="K69" s="283">
        <v>11.3</v>
      </c>
      <c r="L69" s="285">
        <v>11.28</v>
      </c>
      <c r="M69" s="282">
        <v>15</v>
      </c>
      <c r="N69" s="283">
        <v>15.6</v>
      </c>
      <c r="O69" s="285">
        <v>15.52</v>
      </c>
      <c r="P69" s="286">
        <v>80</v>
      </c>
      <c r="Q69" s="287"/>
      <c r="R69" s="77"/>
      <c r="S69" s="77"/>
    </row>
    <row r="70" spans="1:19" ht="21.95" customHeight="1" x14ac:dyDescent="0.2">
      <c r="A70" s="264" t="s">
        <v>47</v>
      </c>
      <c r="B70" s="214" t="s">
        <v>50</v>
      </c>
      <c r="C70" s="214" t="s">
        <v>51</v>
      </c>
      <c r="D70" s="225"/>
      <c r="E70" s="225"/>
      <c r="F70" s="225"/>
      <c r="G70" s="206">
        <v>27</v>
      </c>
      <c r="H70" s="207">
        <v>28</v>
      </c>
      <c r="I70" s="208">
        <v>27.99</v>
      </c>
      <c r="J70" s="209">
        <v>28</v>
      </c>
      <c r="K70" s="207">
        <v>29.9</v>
      </c>
      <c r="L70" s="209">
        <v>29.81</v>
      </c>
      <c r="M70" s="206">
        <v>35</v>
      </c>
      <c r="N70" s="207">
        <v>35</v>
      </c>
      <c r="O70" s="209">
        <v>29.56</v>
      </c>
      <c r="P70" s="210">
        <v>50</v>
      </c>
      <c r="Q70" s="267"/>
      <c r="R70" s="77"/>
      <c r="S70" s="77"/>
    </row>
    <row r="71" spans="1:19" ht="21.95" customHeight="1" x14ac:dyDescent="0.2">
      <c r="A71" s="264" t="s">
        <v>47</v>
      </c>
      <c r="B71" s="214" t="s">
        <v>52</v>
      </c>
      <c r="C71" s="214" t="s">
        <v>53</v>
      </c>
      <c r="D71" s="225"/>
      <c r="E71" s="225"/>
      <c r="F71" s="225"/>
      <c r="G71" s="206">
        <v>10</v>
      </c>
      <c r="H71" s="207">
        <v>10.199999999999999</v>
      </c>
      <c r="I71" s="208">
        <v>10.16</v>
      </c>
      <c r="J71" s="209">
        <v>11</v>
      </c>
      <c r="K71" s="207">
        <v>11.4</v>
      </c>
      <c r="L71" s="209">
        <v>11.36</v>
      </c>
      <c r="M71" s="206">
        <v>13</v>
      </c>
      <c r="N71" s="207">
        <v>13.3</v>
      </c>
      <c r="O71" s="209">
        <v>13.22</v>
      </c>
      <c r="P71" s="210">
        <v>20</v>
      </c>
      <c r="Q71" s="267"/>
      <c r="R71" s="77"/>
      <c r="S71" s="77"/>
    </row>
    <row r="72" spans="1:19" ht="27" customHeight="1" x14ac:dyDescent="0.2">
      <c r="A72" s="264" t="s">
        <v>47</v>
      </c>
      <c r="B72" s="214" t="s">
        <v>10</v>
      </c>
      <c r="C72" s="214" t="s">
        <v>34</v>
      </c>
      <c r="D72" s="225"/>
      <c r="E72" s="225"/>
      <c r="F72" s="225"/>
      <c r="G72" s="206"/>
      <c r="H72" s="207"/>
      <c r="I72" s="208"/>
      <c r="J72" s="209"/>
      <c r="K72" s="207"/>
      <c r="L72" s="209"/>
      <c r="M72" s="206"/>
      <c r="N72" s="207">
        <v>44.4</v>
      </c>
      <c r="O72" s="209">
        <v>44.33</v>
      </c>
      <c r="P72" s="210"/>
      <c r="Q72" s="211" t="s">
        <v>337</v>
      </c>
      <c r="R72" s="77"/>
      <c r="S72" s="77"/>
    </row>
    <row r="73" spans="1:19" ht="21.95" customHeight="1" x14ac:dyDescent="0.2">
      <c r="A73" s="264" t="s">
        <v>47</v>
      </c>
      <c r="B73" s="214" t="s">
        <v>54</v>
      </c>
      <c r="C73" s="214" t="s">
        <v>55</v>
      </c>
      <c r="D73" s="225"/>
      <c r="E73" s="225"/>
      <c r="F73" s="225"/>
      <c r="G73" s="206">
        <v>10</v>
      </c>
      <c r="H73" s="207">
        <v>10</v>
      </c>
      <c r="I73" s="208">
        <v>0</v>
      </c>
      <c r="J73" s="209">
        <v>10</v>
      </c>
      <c r="K73" s="207">
        <v>10</v>
      </c>
      <c r="L73" s="209">
        <v>0</v>
      </c>
      <c r="M73" s="206"/>
      <c r="N73" s="207"/>
      <c r="O73" s="209"/>
      <c r="P73" s="210">
        <v>0</v>
      </c>
      <c r="Q73" s="267" t="s">
        <v>56</v>
      </c>
      <c r="R73" s="77"/>
      <c r="S73" s="77"/>
    </row>
    <row r="74" spans="1:19" ht="21.95" customHeight="1" x14ac:dyDescent="0.2">
      <c r="A74" s="264" t="s">
        <v>47</v>
      </c>
      <c r="B74" s="214" t="s">
        <v>11</v>
      </c>
      <c r="C74" s="214" t="s">
        <v>12</v>
      </c>
      <c r="D74" s="225"/>
      <c r="E74" s="225"/>
      <c r="F74" s="225"/>
      <c r="G74" s="206">
        <v>50</v>
      </c>
      <c r="H74" s="207">
        <v>50</v>
      </c>
      <c r="I74" s="208">
        <v>17.399999999999999</v>
      </c>
      <c r="J74" s="209">
        <v>30</v>
      </c>
      <c r="K74" s="207">
        <v>30</v>
      </c>
      <c r="L74" s="209">
        <v>24.41</v>
      </c>
      <c r="M74" s="206">
        <v>30</v>
      </c>
      <c r="N74" s="207">
        <v>30.5</v>
      </c>
      <c r="O74" s="209">
        <v>30.47</v>
      </c>
      <c r="P74" s="210">
        <v>50</v>
      </c>
      <c r="Q74" s="267" t="s">
        <v>57</v>
      </c>
      <c r="R74" s="77"/>
      <c r="S74" s="77"/>
    </row>
    <row r="75" spans="1:19" ht="21.95" customHeight="1" x14ac:dyDescent="0.2">
      <c r="A75" s="264" t="s">
        <v>47</v>
      </c>
      <c r="B75" s="214" t="s">
        <v>58</v>
      </c>
      <c r="C75" s="214" t="s">
        <v>59</v>
      </c>
      <c r="D75" s="225"/>
      <c r="E75" s="225"/>
      <c r="F75" s="225"/>
      <c r="G75" s="206">
        <v>1</v>
      </c>
      <c r="H75" s="207">
        <v>1</v>
      </c>
      <c r="I75" s="208">
        <v>0</v>
      </c>
      <c r="J75" s="209">
        <v>1</v>
      </c>
      <c r="K75" s="207">
        <v>1</v>
      </c>
      <c r="L75" s="209">
        <v>0</v>
      </c>
      <c r="M75" s="206">
        <v>1</v>
      </c>
      <c r="N75" s="207">
        <v>1</v>
      </c>
      <c r="O75" s="209">
        <v>0</v>
      </c>
      <c r="P75" s="210">
        <v>1</v>
      </c>
      <c r="Q75" s="267"/>
      <c r="R75" s="77"/>
      <c r="S75" s="77"/>
    </row>
    <row r="76" spans="1:19" ht="21.95" customHeight="1" x14ac:dyDescent="0.2">
      <c r="A76" s="264" t="s">
        <v>47</v>
      </c>
      <c r="B76" s="214" t="s">
        <v>60</v>
      </c>
      <c r="C76" s="214" t="s">
        <v>61</v>
      </c>
      <c r="D76" s="225"/>
      <c r="E76" s="225"/>
      <c r="F76" s="225"/>
      <c r="G76" s="206">
        <v>15</v>
      </c>
      <c r="H76" s="207">
        <v>15.9</v>
      </c>
      <c r="I76" s="208">
        <v>15.82</v>
      </c>
      <c r="J76" s="209">
        <v>15</v>
      </c>
      <c r="K76" s="207">
        <v>16.100000000000001</v>
      </c>
      <c r="L76" s="209">
        <v>16.07</v>
      </c>
      <c r="M76" s="206">
        <v>17</v>
      </c>
      <c r="N76" s="207">
        <v>17</v>
      </c>
      <c r="O76" s="209">
        <v>15.28</v>
      </c>
      <c r="P76" s="210">
        <v>20</v>
      </c>
      <c r="Q76" s="267"/>
      <c r="R76" s="77"/>
      <c r="S76" s="77"/>
    </row>
    <row r="77" spans="1:19" ht="21.95" customHeight="1" x14ac:dyDescent="0.2">
      <c r="A77" s="264" t="s">
        <v>47</v>
      </c>
      <c r="B77" s="214" t="s">
        <v>62</v>
      </c>
      <c r="C77" s="214" t="s">
        <v>63</v>
      </c>
      <c r="D77" s="225"/>
      <c r="E77" s="225"/>
      <c r="F77" s="225"/>
      <c r="G77" s="206">
        <v>10</v>
      </c>
      <c r="H77" s="207">
        <v>10</v>
      </c>
      <c r="I77" s="208">
        <v>4.58</v>
      </c>
      <c r="J77" s="209">
        <v>10</v>
      </c>
      <c r="K77" s="207">
        <v>8.9</v>
      </c>
      <c r="L77" s="209">
        <v>6.22</v>
      </c>
      <c r="M77" s="206">
        <v>10</v>
      </c>
      <c r="N77" s="207">
        <v>10</v>
      </c>
      <c r="O77" s="209">
        <v>6.18</v>
      </c>
      <c r="P77" s="210">
        <v>12.2</v>
      </c>
      <c r="Q77" s="267"/>
      <c r="R77" s="77"/>
      <c r="S77" s="77"/>
    </row>
    <row r="78" spans="1:19" ht="21.95" customHeight="1" x14ac:dyDescent="0.2">
      <c r="A78" s="264" t="s">
        <v>47</v>
      </c>
      <c r="B78" s="214" t="s">
        <v>64</v>
      </c>
      <c r="C78" s="214" t="s">
        <v>65</v>
      </c>
      <c r="D78" s="225"/>
      <c r="E78" s="225"/>
      <c r="F78" s="225"/>
      <c r="G78" s="206">
        <v>0.5</v>
      </c>
      <c r="H78" s="207">
        <v>0.5</v>
      </c>
      <c r="I78" s="208">
        <v>0.48</v>
      </c>
      <c r="J78" s="209">
        <v>0.5</v>
      </c>
      <c r="K78" s="207">
        <v>0.5</v>
      </c>
      <c r="L78" s="209">
        <v>0.46</v>
      </c>
      <c r="M78" s="206">
        <v>0.6</v>
      </c>
      <c r="N78" s="207">
        <v>0.6</v>
      </c>
      <c r="O78" s="209">
        <v>0.59</v>
      </c>
      <c r="P78" s="210">
        <v>0.8</v>
      </c>
      <c r="Q78" s="267" t="s">
        <v>66</v>
      </c>
      <c r="R78" s="77"/>
      <c r="S78" s="77"/>
    </row>
    <row r="79" spans="1:19" ht="21.95" customHeight="1" x14ac:dyDescent="0.2">
      <c r="A79" s="264" t="s">
        <v>47</v>
      </c>
      <c r="B79" s="214" t="s">
        <v>93</v>
      </c>
      <c r="C79" s="214" t="s">
        <v>94</v>
      </c>
      <c r="D79" s="225"/>
      <c r="E79" s="225"/>
      <c r="F79" s="225"/>
      <c r="G79" s="206"/>
      <c r="H79" s="207"/>
      <c r="I79" s="208"/>
      <c r="J79" s="209"/>
      <c r="K79" s="207"/>
      <c r="L79" s="209"/>
      <c r="M79" s="206"/>
      <c r="N79" s="207">
        <v>3</v>
      </c>
      <c r="O79" s="209">
        <v>3</v>
      </c>
      <c r="P79" s="210">
        <v>12</v>
      </c>
      <c r="Q79" s="267" t="s">
        <v>338</v>
      </c>
      <c r="R79" s="77"/>
      <c r="S79" s="77"/>
    </row>
    <row r="80" spans="1:19" ht="48" customHeight="1" x14ac:dyDescent="0.2">
      <c r="A80" s="264" t="s">
        <v>47</v>
      </c>
      <c r="B80" s="214" t="s">
        <v>13</v>
      </c>
      <c r="C80" s="214" t="s">
        <v>14</v>
      </c>
      <c r="D80" s="225"/>
      <c r="E80" s="225"/>
      <c r="F80" s="225"/>
      <c r="G80" s="290">
        <v>80</v>
      </c>
      <c r="H80" s="291">
        <v>96.1</v>
      </c>
      <c r="I80" s="292">
        <v>96</v>
      </c>
      <c r="J80" s="226">
        <v>80</v>
      </c>
      <c r="K80" s="291">
        <v>80</v>
      </c>
      <c r="L80" s="226">
        <v>33.11</v>
      </c>
      <c r="M80" s="290">
        <v>140</v>
      </c>
      <c r="N80" s="291">
        <v>140</v>
      </c>
      <c r="O80" s="226">
        <v>115.3</v>
      </c>
      <c r="P80" s="293">
        <v>170</v>
      </c>
      <c r="Q80" s="310" t="s">
        <v>364</v>
      </c>
      <c r="R80" s="113"/>
      <c r="S80" s="77"/>
    </row>
    <row r="81" spans="1:19" ht="21.95" customHeight="1" x14ac:dyDescent="0.2">
      <c r="A81" s="264" t="s">
        <v>47</v>
      </c>
      <c r="B81" s="214" t="s">
        <v>37</v>
      </c>
      <c r="C81" s="214" t="s">
        <v>38</v>
      </c>
      <c r="D81" s="225"/>
      <c r="E81" s="225"/>
      <c r="F81" s="225"/>
      <c r="G81" s="206">
        <v>7</v>
      </c>
      <c r="H81" s="207">
        <v>7</v>
      </c>
      <c r="I81" s="208">
        <v>0</v>
      </c>
      <c r="J81" s="209">
        <v>7</v>
      </c>
      <c r="K81" s="207">
        <v>7</v>
      </c>
      <c r="L81" s="209">
        <v>0</v>
      </c>
      <c r="M81" s="206">
        <v>7</v>
      </c>
      <c r="N81" s="207">
        <v>7</v>
      </c>
      <c r="O81" s="209">
        <v>0</v>
      </c>
      <c r="P81" s="210">
        <v>7</v>
      </c>
      <c r="Q81" s="267"/>
      <c r="R81" s="77"/>
      <c r="S81" s="77"/>
    </row>
    <row r="82" spans="1:19" ht="21.95" customHeight="1" x14ac:dyDescent="0.2">
      <c r="A82" s="264" t="s">
        <v>47</v>
      </c>
      <c r="B82" s="214" t="s">
        <v>67</v>
      </c>
      <c r="C82" s="214" t="s">
        <v>68</v>
      </c>
      <c r="D82" s="225"/>
      <c r="E82" s="225"/>
      <c r="F82" s="225"/>
      <c r="G82" s="206">
        <v>30</v>
      </c>
      <c r="H82" s="207">
        <v>30</v>
      </c>
      <c r="I82" s="208">
        <v>0</v>
      </c>
      <c r="J82" s="209">
        <v>30</v>
      </c>
      <c r="K82" s="207">
        <v>30</v>
      </c>
      <c r="L82" s="209">
        <v>7.81</v>
      </c>
      <c r="M82" s="206">
        <v>20</v>
      </c>
      <c r="N82" s="207">
        <v>20</v>
      </c>
      <c r="O82" s="209">
        <v>16.7</v>
      </c>
      <c r="P82" s="210">
        <v>45</v>
      </c>
      <c r="Q82" s="267"/>
      <c r="R82" s="77"/>
      <c r="S82" s="77"/>
    </row>
    <row r="83" spans="1:19" ht="21.95" customHeight="1" x14ac:dyDescent="0.2">
      <c r="A83" s="268" t="s">
        <v>47</v>
      </c>
      <c r="B83" s="269" t="s">
        <v>71</v>
      </c>
      <c r="C83" s="269" t="s">
        <v>72</v>
      </c>
      <c r="D83" s="225"/>
      <c r="E83" s="225"/>
      <c r="F83" s="225"/>
      <c r="G83" s="206">
        <v>50</v>
      </c>
      <c r="H83" s="207">
        <v>50</v>
      </c>
      <c r="I83" s="208">
        <v>19.34</v>
      </c>
      <c r="J83" s="209">
        <v>25</v>
      </c>
      <c r="K83" s="207">
        <v>27.4</v>
      </c>
      <c r="L83" s="209">
        <v>27.34</v>
      </c>
      <c r="M83" s="206">
        <v>25</v>
      </c>
      <c r="N83" s="207">
        <v>25</v>
      </c>
      <c r="O83" s="209">
        <v>23.83</v>
      </c>
      <c r="P83" s="210">
        <v>30</v>
      </c>
      <c r="Q83" s="267" t="s">
        <v>367</v>
      </c>
      <c r="R83" s="77"/>
      <c r="S83" s="77"/>
    </row>
    <row r="84" spans="1:19" ht="24" customHeight="1" x14ac:dyDescent="0.2">
      <c r="A84" s="264" t="s">
        <v>47</v>
      </c>
      <c r="B84" s="214" t="s">
        <v>73</v>
      </c>
      <c r="C84" s="214" t="s">
        <v>306</v>
      </c>
      <c r="D84" s="301"/>
      <c r="E84" s="301"/>
      <c r="F84" s="301"/>
      <c r="G84" s="206">
        <v>5</v>
      </c>
      <c r="H84" s="207">
        <v>5</v>
      </c>
      <c r="I84" s="208">
        <v>0</v>
      </c>
      <c r="J84" s="209">
        <v>5</v>
      </c>
      <c r="K84" s="207">
        <v>5</v>
      </c>
      <c r="L84" s="209"/>
      <c r="M84" s="206">
        <v>5</v>
      </c>
      <c r="N84" s="207">
        <v>5</v>
      </c>
      <c r="O84" s="209">
        <v>0</v>
      </c>
      <c r="P84" s="210">
        <v>5</v>
      </c>
      <c r="Q84" s="211" t="s">
        <v>75</v>
      </c>
      <c r="R84" s="77"/>
      <c r="S84" s="77"/>
    </row>
    <row r="85" spans="1:19" ht="21.95" customHeight="1" x14ac:dyDescent="0.2">
      <c r="A85" s="268" t="s">
        <v>47</v>
      </c>
      <c r="B85" s="269" t="s">
        <v>3</v>
      </c>
      <c r="C85" s="269" t="s">
        <v>4</v>
      </c>
      <c r="D85" s="225"/>
      <c r="E85" s="225"/>
      <c r="F85" s="225"/>
      <c r="G85" s="247"/>
      <c r="H85" s="248"/>
      <c r="I85" s="249"/>
      <c r="J85" s="250"/>
      <c r="K85" s="248"/>
      <c r="L85" s="250"/>
      <c r="M85" s="247"/>
      <c r="N85" s="248">
        <v>5</v>
      </c>
      <c r="O85" s="250">
        <v>5</v>
      </c>
      <c r="P85" s="311"/>
      <c r="Q85" s="274" t="s">
        <v>78</v>
      </c>
      <c r="R85" s="77"/>
      <c r="S85" s="77"/>
    </row>
    <row r="86" spans="1:19" ht="21.95" customHeight="1" x14ac:dyDescent="0.2">
      <c r="A86" s="268" t="s">
        <v>47</v>
      </c>
      <c r="B86" s="269" t="s">
        <v>79</v>
      </c>
      <c r="C86" s="269" t="s">
        <v>80</v>
      </c>
      <c r="D86" s="225"/>
      <c r="E86" s="225"/>
      <c r="F86" s="225"/>
      <c r="G86" s="247"/>
      <c r="H86" s="248"/>
      <c r="I86" s="249"/>
      <c r="J86" s="250"/>
      <c r="K86" s="248"/>
      <c r="L86" s="250"/>
      <c r="M86" s="247"/>
      <c r="N86" s="248"/>
      <c r="O86" s="250"/>
      <c r="P86" s="311"/>
      <c r="Q86" s="274"/>
      <c r="R86" s="77"/>
      <c r="S86" s="77"/>
    </row>
    <row r="87" spans="1:19" ht="21.95" customHeight="1" x14ac:dyDescent="0.2">
      <c r="A87" s="268" t="s">
        <v>47</v>
      </c>
      <c r="B87" s="269" t="s">
        <v>231</v>
      </c>
      <c r="C87" s="269" t="s">
        <v>300</v>
      </c>
      <c r="D87" s="225"/>
      <c r="E87" s="225"/>
      <c r="F87" s="225"/>
      <c r="G87" s="247"/>
      <c r="H87" s="248"/>
      <c r="I87" s="249"/>
      <c r="J87" s="250"/>
      <c r="K87" s="248">
        <v>0.8</v>
      </c>
      <c r="L87" s="250">
        <v>0.77</v>
      </c>
      <c r="M87" s="247">
        <v>1</v>
      </c>
      <c r="N87" s="248">
        <v>1</v>
      </c>
      <c r="O87" s="250">
        <v>0</v>
      </c>
      <c r="P87" s="311"/>
      <c r="Q87" s="274"/>
      <c r="R87" s="77"/>
      <c r="S87" s="77"/>
    </row>
    <row r="88" spans="1:19" ht="21.95" customHeight="1" x14ac:dyDescent="0.2">
      <c r="A88" s="268" t="s">
        <v>47</v>
      </c>
      <c r="B88" s="269" t="s">
        <v>81</v>
      </c>
      <c r="C88" s="269" t="s">
        <v>82</v>
      </c>
      <c r="D88" s="225"/>
      <c r="E88" s="225"/>
      <c r="F88" s="225"/>
      <c r="G88" s="247">
        <v>4</v>
      </c>
      <c r="H88" s="248">
        <v>4</v>
      </c>
      <c r="I88" s="249">
        <v>4</v>
      </c>
      <c r="J88" s="250">
        <v>4</v>
      </c>
      <c r="K88" s="248">
        <v>4</v>
      </c>
      <c r="L88" s="250">
        <v>4</v>
      </c>
      <c r="M88" s="247">
        <v>4</v>
      </c>
      <c r="N88" s="248">
        <v>4</v>
      </c>
      <c r="O88" s="250">
        <v>4</v>
      </c>
      <c r="P88" s="311">
        <v>4</v>
      </c>
      <c r="Q88" s="274" t="s">
        <v>83</v>
      </c>
      <c r="R88" s="77"/>
      <c r="S88" s="77"/>
    </row>
    <row r="89" spans="1:19" s="109" customFormat="1" ht="21.95" customHeight="1" thickBot="1" x14ac:dyDescent="0.3">
      <c r="A89" s="275" t="s">
        <v>47</v>
      </c>
      <c r="B89" s="217"/>
      <c r="C89" s="217" t="s">
        <v>46</v>
      </c>
      <c r="D89" s="296"/>
      <c r="E89" s="296"/>
      <c r="F89" s="296"/>
      <c r="G89" s="219">
        <f t="shared" ref="G89:P89" si="2">SUM(G68:G88)</f>
        <v>419.5</v>
      </c>
      <c r="H89" s="220">
        <f t="shared" si="2"/>
        <v>437.7</v>
      </c>
      <c r="I89" s="221">
        <f t="shared" si="2"/>
        <v>314.02999999999997</v>
      </c>
      <c r="J89" s="222">
        <f t="shared" si="2"/>
        <v>376.5</v>
      </c>
      <c r="K89" s="220">
        <f t="shared" si="2"/>
        <v>402.7</v>
      </c>
      <c r="L89" s="222">
        <f t="shared" si="2"/>
        <v>302.01999999999992</v>
      </c>
      <c r="M89" s="219">
        <f>SUM(M68:M88)</f>
        <v>463.6</v>
      </c>
      <c r="N89" s="220">
        <f>SUM(N68:N88)</f>
        <v>519.70000000000005</v>
      </c>
      <c r="O89" s="222">
        <f>SUM(O68:O88)</f>
        <v>465.25999999999993</v>
      </c>
      <c r="P89" s="223">
        <f t="shared" si="2"/>
        <v>657</v>
      </c>
      <c r="Q89" s="224"/>
    </row>
    <row r="90" spans="1:19" s="109" customFormat="1" ht="21.95" customHeight="1" thickBot="1" x14ac:dyDescent="0.3">
      <c r="A90" s="126"/>
      <c r="B90" s="126"/>
      <c r="C90" s="126"/>
      <c r="D90" s="126"/>
      <c r="E90" s="126"/>
      <c r="F90" s="126"/>
      <c r="G90" s="257"/>
      <c r="H90" s="257"/>
      <c r="I90" s="257"/>
      <c r="J90" s="257"/>
      <c r="K90" s="257"/>
      <c r="L90" s="257"/>
      <c r="M90" s="257"/>
      <c r="N90" s="257"/>
      <c r="O90" s="257"/>
      <c r="P90" s="258"/>
      <c r="Q90" s="228"/>
    </row>
    <row r="91" spans="1:19" s="109" customFormat="1" ht="21.95" customHeight="1" x14ac:dyDescent="0.25">
      <c r="A91" s="259"/>
      <c r="B91" s="194"/>
      <c r="C91" s="194" t="s">
        <v>84</v>
      </c>
      <c r="D91" s="194"/>
      <c r="E91" s="194"/>
      <c r="F91" s="238"/>
      <c r="G91" s="239"/>
      <c r="H91" s="240"/>
      <c r="I91" s="241"/>
      <c r="J91" s="242"/>
      <c r="K91" s="240"/>
      <c r="L91" s="242"/>
      <c r="M91" s="242"/>
      <c r="N91" s="242"/>
      <c r="O91" s="242"/>
      <c r="P91" s="279"/>
      <c r="Q91" s="202"/>
    </row>
    <row r="92" spans="1:19" s="77" customFormat="1" ht="21.95" customHeight="1" x14ac:dyDescent="0.2">
      <c r="A92" s="264" t="s">
        <v>85</v>
      </c>
      <c r="B92" s="214" t="s">
        <v>11</v>
      </c>
      <c r="C92" s="281" t="s">
        <v>12</v>
      </c>
      <c r="D92" s="214"/>
      <c r="E92" s="214"/>
      <c r="F92" s="203"/>
      <c r="G92" s="206"/>
      <c r="H92" s="207"/>
      <c r="I92" s="208"/>
      <c r="J92" s="209"/>
      <c r="K92" s="207">
        <v>2.5</v>
      </c>
      <c r="L92" s="209">
        <v>2.2999999999999998</v>
      </c>
      <c r="M92" s="206"/>
      <c r="N92" s="207"/>
      <c r="O92" s="209"/>
      <c r="P92" s="210"/>
      <c r="Q92" s="267"/>
    </row>
    <row r="93" spans="1:19" ht="21.95" customHeight="1" x14ac:dyDescent="0.2">
      <c r="A93" s="264" t="s">
        <v>85</v>
      </c>
      <c r="B93" s="214" t="s">
        <v>62</v>
      </c>
      <c r="C93" s="214" t="s">
        <v>63</v>
      </c>
      <c r="D93" s="214"/>
      <c r="E93" s="214"/>
      <c r="F93" s="203"/>
      <c r="G93" s="206">
        <v>7</v>
      </c>
      <c r="H93" s="207">
        <v>9.8000000000000007</v>
      </c>
      <c r="I93" s="208">
        <v>9.75</v>
      </c>
      <c r="J93" s="209">
        <v>10</v>
      </c>
      <c r="K93" s="207">
        <v>10</v>
      </c>
      <c r="L93" s="209">
        <v>9.73</v>
      </c>
      <c r="M93" s="206">
        <v>15</v>
      </c>
      <c r="N93" s="207">
        <v>12</v>
      </c>
      <c r="O93" s="209">
        <v>9.85</v>
      </c>
      <c r="P93" s="210">
        <v>15</v>
      </c>
      <c r="Q93" s="267" t="s">
        <v>86</v>
      </c>
      <c r="R93" s="77"/>
      <c r="S93" s="77"/>
    </row>
    <row r="94" spans="1:19" ht="29.25" customHeight="1" x14ac:dyDescent="0.2">
      <c r="A94" s="264" t="s">
        <v>85</v>
      </c>
      <c r="B94" s="214" t="s">
        <v>13</v>
      </c>
      <c r="C94" s="214" t="s">
        <v>14</v>
      </c>
      <c r="D94" s="214"/>
      <c r="E94" s="214"/>
      <c r="F94" s="203"/>
      <c r="G94" s="206">
        <v>12</v>
      </c>
      <c r="H94" s="207">
        <v>12</v>
      </c>
      <c r="I94" s="208">
        <v>12</v>
      </c>
      <c r="J94" s="209">
        <v>12</v>
      </c>
      <c r="K94" s="207">
        <v>12</v>
      </c>
      <c r="L94" s="209">
        <v>9</v>
      </c>
      <c r="M94" s="206">
        <v>12</v>
      </c>
      <c r="N94" s="207">
        <v>15</v>
      </c>
      <c r="O94" s="209">
        <v>15</v>
      </c>
      <c r="P94" s="210">
        <v>12</v>
      </c>
      <c r="Q94" s="211" t="s">
        <v>87</v>
      </c>
      <c r="R94" s="77"/>
      <c r="S94" s="77"/>
    </row>
    <row r="95" spans="1:19" ht="21.95" customHeight="1" x14ac:dyDescent="0.2">
      <c r="A95" s="264" t="s">
        <v>85</v>
      </c>
      <c r="B95" s="214" t="s">
        <v>37</v>
      </c>
      <c r="C95" s="214" t="s">
        <v>38</v>
      </c>
      <c r="D95" s="214"/>
      <c r="E95" s="214"/>
      <c r="F95" s="203"/>
      <c r="G95" s="206">
        <v>4</v>
      </c>
      <c r="H95" s="207">
        <v>4</v>
      </c>
      <c r="I95" s="208">
        <v>0</v>
      </c>
      <c r="J95" s="209">
        <v>3</v>
      </c>
      <c r="K95" s="207">
        <v>15.2</v>
      </c>
      <c r="L95" s="209">
        <v>15.13</v>
      </c>
      <c r="M95" s="206">
        <v>3</v>
      </c>
      <c r="N95" s="207">
        <v>3</v>
      </c>
      <c r="O95" s="209">
        <v>0</v>
      </c>
      <c r="P95" s="210">
        <v>35.9</v>
      </c>
      <c r="Q95" s="267" t="s">
        <v>88</v>
      </c>
      <c r="R95" s="77"/>
      <c r="S95" s="77"/>
    </row>
    <row r="96" spans="1:19" s="109" customFormat="1" ht="21.95" customHeight="1" thickBot="1" x14ac:dyDescent="0.3">
      <c r="A96" s="275" t="s">
        <v>85</v>
      </c>
      <c r="B96" s="217"/>
      <c r="C96" s="217" t="s">
        <v>84</v>
      </c>
      <c r="D96" s="296"/>
      <c r="E96" s="296"/>
      <c r="F96" s="296"/>
      <c r="G96" s="219">
        <f t="shared" ref="G96:L96" si="3">SUM(G92:G95)</f>
        <v>23</v>
      </c>
      <c r="H96" s="220">
        <f t="shared" si="3"/>
        <v>25.8</v>
      </c>
      <c r="I96" s="221">
        <f t="shared" si="3"/>
        <v>21.75</v>
      </c>
      <c r="J96" s="222">
        <f t="shared" si="3"/>
        <v>25</v>
      </c>
      <c r="K96" s="220">
        <f t="shared" si="3"/>
        <v>39.700000000000003</v>
      </c>
      <c r="L96" s="222">
        <f t="shared" si="3"/>
        <v>36.160000000000004</v>
      </c>
      <c r="M96" s="219">
        <f>SUM(M92:M95)</f>
        <v>30</v>
      </c>
      <c r="N96" s="220">
        <f>SUM(N92:N95)</f>
        <v>30</v>
      </c>
      <c r="O96" s="222">
        <f>SUM(O92:O95)</f>
        <v>24.85</v>
      </c>
      <c r="P96" s="223">
        <f t="shared" ref="P96" si="4">SUM(P92:P95)</f>
        <v>62.9</v>
      </c>
      <c r="Q96" s="224"/>
    </row>
    <row r="97" spans="1:17" s="109" customFormat="1" ht="21.95" customHeight="1" thickBot="1" x14ac:dyDescent="0.3">
      <c r="A97" s="126"/>
      <c r="B97" s="126"/>
      <c r="C97" s="126"/>
      <c r="D97" s="126"/>
      <c r="E97" s="126"/>
      <c r="F97" s="126"/>
      <c r="G97" s="257"/>
      <c r="H97" s="257"/>
      <c r="I97" s="257"/>
      <c r="J97" s="257"/>
      <c r="K97" s="257"/>
      <c r="L97" s="257"/>
      <c r="M97" s="257"/>
      <c r="N97" s="257"/>
      <c r="O97" s="257"/>
      <c r="P97" s="258"/>
      <c r="Q97" s="228"/>
    </row>
    <row r="98" spans="1:17" s="109" customFormat="1" ht="21.95" customHeight="1" x14ac:dyDescent="0.25">
      <c r="A98" s="259"/>
      <c r="B98" s="194"/>
      <c r="C98" s="194" t="s">
        <v>89</v>
      </c>
      <c r="D98" s="194"/>
      <c r="E98" s="194"/>
      <c r="F98" s="238"/>
      <c r="G98" s="239"/>
      <c r="H98" s="312"/>
      <c r="I98" s="241"/>
      <c r="J98" s="242"/>
      <c r="K98" s="240"/>
      <c r="L98" s="242"/>
      <c r="M98" s="239"/>
      <c r="N98" s="240"/>
      <c r="O98" s="242"/>
      <c r="P98" s="279"/>
      <c r="Q98" s="202"/>
    </row>
    <row r="99" spans="1:17" s="109" customFormat="1" ht="21.95" customHeight="1" x14ac:dyDescent="0.2">
      <c r="A99" s="264" t="s">
        <v>90</v>
      </c>
      <c r="B99" s="214" t="s">
        <v>21</v>
      </c>
      <c r="C99" s="214" t="s">
        <v>22</v>
      </c>
      <c r="D99" s="214"/>
      <c r="E99" s="214"/>
      <c r="F99" s="203"/>
      <c r="G99" s="206"/>
      <c r="H99" s="207"/>
      <c r="I99" s="208"/>
      <c r="J99" s="209"/>
      <c r="K99" s="207"/>
      <c r="L99" s="209"/>
      <c r="M99" s="206"/>
      <c r="N99" s="207"/>
      <c r="O99" s="209"/>
      <c r="P99" s="210"/>
      <c r="Q99" s="313"/>
    </row>
    <row r="100" spans="1:17" s="109" customFormat="1" ht="21.95" customHeight="1" x14ac:dyDescent="0.2">
      <c r="A100" s="264" t="s">
        <v>90</v>
      </c>
      <c r="B100" s="214" t="s">
        <v>50</v>
      </c>
      <c r="C100" s="214" t="s">
        <v>91</v>
      </c>
      <c r="D100" s="214"/>
      <c r="E100" s="214"/>
      <c r="F100" s="203"/>
      <c r="G100" s="206"/>
      <c r="H100" s="207"/>
      <c r="I100" s="208"/>
      <c r="J100" s="209"/>
      <c r="K100" s="207"/>
      <c r="L100" s="209"/>
      <c r="M100" s="206"/>
      <c r="N100" s="207"/>
      <c r="O100" s="209"/>
      <c r="P100" s="210"/>
      <c r="Q100" s="313"/>
    </row>
    <row r="101" spans="1:17" s="109" customFormat="1" ht="21.95" customHeight="1" x14ac:dyDescent="0.2">
      <c r="A101" s="264" t="s">
        <v>90</v>
      </c>
      <c r="B101" s="214" t="s">
        <v>52</v>
      </c>
      <c r="C101" s="214" t="s">
        <v>92</v>
      </c>
      <c r="D101" s="214"/>
      <c r="E101" s="214"/>
      <c r="F101" s="203"/>
      <c r="G101" s="206"/>
      <c r="H101" s="207"/>
      <c r="I101" s="208"/>
      <c r="J101" s="209"/>
      <c r="K101" s="207"/>
      <c r="L101" s="209"/>
      <c r="M101" s="206"/>
      <c r="N101" s="207"/>
      <c r="O101" s="209"/>
      <c r="P101" s="210"/>
      <c r="Q101" s="313"/>
    </row>
    <row r="102" spans="1:17" s="109" customFormat="1" ht="21.95" customHeight="1" x14ac:dyDescent="0.2">
      <c r="A102" s="264" t="s">
        <v>90</v>
      </c>
      <c r="B102" s="214" t="s">
        <v>71</v>
      </c>
      <c r="C102" s="214" t="s">
        <v>72</v>
      </c>
      <c r="D102" s="214"/>
      <c r="E102" s="214"/>
      <c r="F102" s="203"/>
      <c r="G102" s="206"/>
      <c r="H102" s="207"/>
      <c r="I102" s="208"/>
      <c r="J102" s="209"/>
      <c r="K102" s="207"/>
      <c r="L102" s="209"/>
      <c r="M102" s="206"/>
      <c r="N102" s="207"/>
      <c r="O102" s="209"/>
      <c r="P102" s="210"/>
      <c r="Q102" s="313"/>
    </row>
    <row r="103" spans="1:17" s="109" customFormat="1" ht="21.95" customHeight="1" x14ac:dyDescent="0.2">
      <c r="A103" s="264" t="s">
        <v>90</v>
      </c>
      <c r="B103" s="214" t="s">
        <v>11</v>
      </c>
      <c r="C103" s="214" t="s">
        <v>12</v>
      </c>
      <c r="D103" s="214"/>
      <c r="E103" s="214"/>
      <c r="F103" s="203"/>
      <c r="G103" s="206"/>
      <c r="H103" s="207"/>
      <c r="I103" s="208"/>
      <c r="J103" s="209"/>
      <c r="K103" s="207"/>
      <c r="L103" s="209"/>
      <c r="M103" s="206"/>
      <c r="N103" s="207"/>
      <c r="O103" s="209"/>
      <c r="P103" s="210"/>
      <c r="Q103" s="313"/>
    </row>
    <row r="104" spans="1:17" s="109" customFormat="1" ht="21.95" customHeight="1" x14ac:dyDescent="0.2">
      <c r="A104" s="264" t="s">
        <v>90</v>
      </c>
      <c r="B104" s="214" t="s">
        <v>93</v>
      </c>
      <c r="C104" s="214" t="s">
        <v>94</v>
      </c>
      <c r="D104" s="214"/>
      <c r="E104" s="214"/>
      <c r="F104" s="203"/>
      <c r="G104" s="206"/>
      <c r="H104" s="207"/>
      <c r="I104" s="208"/>
      <c r="J104" s="209"/>
      <c r="K104" s="207"/>
      <c r="L104" s="209"/>
      <c r="M104" s="206"/>
      <c r="N104" s="207"/>
      <c r="O104" s="209"/>
      <c r="P104" s="210"/>
      <c r="Q104" s="313"/>
    </row>
    <row r="105" spans="1:17" s="109" customFormat="1" ht="21.95" customHeight="1" x14ac:dyDescent="0.2">
      <c r="A105" s="264" t="s">
        <v>90</v>
      </c>
      <c r="B105" s="214" t="s">
        <v>95</v>
      </c>
      <c r="C105" s="214" t="s">
        <v>96</v>
      </c>
      <c r="D105" s="214"/>
      <c r="E105" s="214"/>
      <c r="F105" s="203"/>
      <c r="G105" s="206"/>
      <c r="H105" s="207"/>
      <c r="I105" s="208"/>
      <c r="J105" s="209"/>
      <c r="K105" s="207"/>
      <c r="L105" s="209"/>
      <c r="M105" s="206"/>
      <c r="N105" s="207"/>
      <c r="O105" s="209"/>
      <c r="P105" s="210"/>
      <c r="Q105" s="313"/>
    </row>
    <row r="106" spans="1:17" s="109" customFormat="1" ht="21.95" customHeight="1" x14ac:dyDescent="0.2">
      <c r="A106" s="264" t="s">
        <v>90</v>
      </c>
      <c r="B106" s="214" t="s">
        <v>13</v>
      </c>
      <c r="C106" s="214" t="s">
        <v>14</v>
      </c>
      <c r="D106" s="214"/>
      <c r="E106" s="214"/>
      <c r="F106" s="203"/>
      <c r="G106" s="206"/>
      <c r="H106" s="207"/>
      <c r="I106" s="208"/>
      <c r="J106" s="209"/>
      <c r="K106" s="207"/>
      <c r="L106" s="209"/>
      <c r="M106" s="206"/>
      <c r="N106" s="207">
        <v>26</v>
      </c>
      <c r="O106" s="209">
        <v>26.02</v>
      </c>
      <c r="P106" s="210"/>
      <c r="Q106" s="313" t="s">
        <v>339</v>
      </c>
    </row>
    <row r="107" spans="1:17" s="109" customFormat="1" ht="21.95" customHeight="1" x14ac:dyDescent="0.2">
      <c r="A107" s="264" t="s">
        <v>90</v>
      </c>
      <c r="B107" s="214" t="s">
        <v>97</v>
      </c>
      <c r="C107" s="214" t="s">
        <v>98</v>
      </c>
      <c r="D107" s="214"/>
      <c r="E107" s="214"/>
      <c r="F107" s="203"/>
      <c r="G107" s="206"/>
      <c r="H107" s="207"/>
      <c r="I107" s="208"/>
      <c r="J107" s="209"/>
      <c r="K107" s="207"/>
      <c r="L107" s="209"/>
      <c r="M107" s="206"/>
      <c r="N107" s="207"/>
      <c r="O107" s="209"/>
      <c r="P107" s="210"/>
      <c r="Q107" s="313"/>
    </row>
    <row r="108" spans="1:17" s="109" customFormat="1" ht="21.95" customHeight="1" x14ac:dyDescent="0.2">
      <c r="A108" s="268" t="s">
        <v>90</v>
      </c>
      <c r="B108" s="269" t="s">
        <v>67</v>
      </c>
      <c r="C108" s="314" t="s">
        <v>68</v>
      </c>
      <c r="D108" s="269"/>
      <c r="E108" s="269"/>
      <c r="F108" s="315"/>
      <c r="G108" s="247"/>
      <c r="H108" s="248"/>
      <c r="I108" s="249"/>
      <c r="J108" s="250"/>
      <c r="K108" s="248"/>
      <c r="L108" s="250"/>
      <c r="M108" s="206"/>
      <c r="N108" s="207"/>
      <c r="O108" s="250"/>
      <c r="P108" s="311"/>
      <c r="Q108" s="313"/>
    </row>
    <row r="109" spans="1:17" s="109" customFormat="1" ht="36" customHeight="1" x14ac:dyDescent="0.2">
      <c r="A109" s="268" t="s">
        <v>90</v>
      </c>
      <c r="B109" s="269" t="s">
        <v>69</v>
      </c>
      <c r="C109" s="214" t="s">
        <v>70</v>
      </c>
      <c r="D109" s="269"/>
      <c r="E109" s="269"/>
      <c r="F109" s="315"/>
      <c r="G109" s="247">
        <v>2</v>
      </c>
      <c r="H109" s="207">
        <v>2.2000000000000002</v>
      </c>
      <c r="I109" s="249">
        <v>2.11</v>
      </c>
      <c r="J109" s="250">
        <v>3.5</v>
      </c>
      <c r="K109" s="248">
        <v>3.5</v>
      </c>
      <c r="L109" s="250">
        <v>1.87</v>
      </c>
      <c r="M109" s="206">
        <v>2.5</v>
      </c>
      <c r="N109" s="207">
        <v>2.5</v>
      </c>
      <c r="O109" s="250">
        <v>1.93</v>
      </c>
      <c r="P109" s="311">
        <v>3.5</v>
      </c>
      <c r="Q109" s="316" t="s">
        <v>277</v>
      </c>
    </row>
    <row r="110" spans="1:17" s="109" customFormat="1" ht="21.95" customHeight="1" thickBot="1" x14ac:dyDescent="0.3">
      <c r="A110" s="275" t="s">
        <v>90</v>
      </c>
      <c r="B110" s="217"/>
      <c r="C110" s="254" t="s">
        <v>89</v>
      </c>
      <c r="D110" s="217"/>
      <c r="E110" s="217"/>
      <c r="F110" s="276"/>
      <c r="G110" s="219">
        <f t="shared" ref="G110:P110" si="5">SUM(G99:G109)</f>
        <v>2</v>
      </c>
      <c r="H110" s="317">
        <f t="shared" si="5"/>
        <v>2.2000000000000002</v>
      </c>
      <c r="I110" s="221">
        <f t="shared" si="5"/>
        <v>2.11</v>
      </c>
      <c r="J110" s="222">
        <f t="shared" si="5"/>
        <v>3.5</v>
      </c>
      <c r="K110" s="220">
        <f t="shared" si="5"/>
        <v>3.5</v>
      </c>
      <c r="L110" s="222">
        <f t="shared" si="5"/>
        <v>1.87</v>
      </c>
      <c r="M110" s="219">
        <f>SUM(M99:M109)</f>
        <v>2.5</v>
      </c>
      <c r="N110" s="220">
        <f>SUM(N99:N109)</f>
        <v>28.5</v>
      </c>
      <c r="O110" s="222">
        <f>SUM(O99:O109)</f>
        <v>27.95</v>
      </c>
      <c r="P110" s="223">
        <f t="shared" si="5"/>
        <v>3.5</v>
      </c>
      <c r="Q110" s="318"/>
    </row>
    <row r="111" spans="1:17" s="109" customFormat="1" ht="21.95" customHeight="1" thickBot="1" x14ac:dyDescent="0.3">
      <c r="A111" s="126"/>
      <c r="B111" s="126"/>
      <c r="C111" s="126"/>
      <c r="D111" s="126"/>
      <c r="E111" s="126"/>
      <c r="F111" s="126"/>
      <c r="G111" s="257"/>
      <c r="H111" s="257"/>
      <c r="I111" s="257"/>
      <c r="J111" s="257"/>
      <c r="K111" s="257"/>
      <c r="L111" s="257"/>
      <c r="M111" s="257"/>
      <c r="N111" s="257"/>
      <c r="O111" s="257"/>
      <c r="P111" s="258"/>
      <c r="Q111" s="228"/>
    </row>
    <row r="112" spans="1:17" s="109" customFormat="1" ht="21.95" customHeight="1" thickBot="1" x14ac:dyDescent="0.3">
      <c r="A112" s="259"/>
      <c r="B112" s="194"/>
      <c r="C112" s="194" t="s">
        <v>99</v>
      </c>
      <c r="D112" s="194"/>
      <c r="E112" s="194"/>
      <c r="F112" s="238"/>
      <c r="G112" s="239"/>
      <c r="H112" s="240"/>
      <c r="I112" s="241"/>
      <c r="J112" s="242"/>
      <c r="K112" s="240"/>
      <c r="L112" s="242"/>
      <c r="M112" s="239"/>
      <c r="N112" s="240"/>
      <c r="O112" s="242"/>
      <c r="P112" s="279"/>
      <c r="Q112" s="517" t="s">
        <v>100</v>
      </c>
    </row>
    <row r="113" spans="1:17" s="109" customFormat="1" ht="21.95" customHeight="1" thickBot="1" x14ac:dyDescent="0.3">
      <c r="A113" s="300" t="s">
        <v>101</v>
      </c>
      <c r="B113" s="281" t="s">
        <v>21</v>
      </c>
      <c r="C113" s="214" t="s">
        <v>22</v>
      </c>
      <c r="D113" s="319"/>
      <c r="E113" s="319"/>
      <c r="F113" s="320"/>
      <c r="G113" s="282">
        <v>18</v>
      </c>
      <c r="H113" s="283">
        <v>19</v>
      </c>
      <c r="I113" s="284">
        <v>19</v>
      </c>
      <c r="J113" s="285">
        <v>37</v>
      </c>
      <c r="K113" s="283">
        <v>44.7</v>
      </c>
      <c r="L113" s="285">
        <v>44.62</v>
      </c>
      <c r="M113" s="282">
        <v>54</v>
      </c>
      <c r="N113" s="283">
        <v>54</v>
      </c>
      <c r="O113" s="285">
        <v>52.5</v>
      </c>
      <c r="P113" s="286">
        <v>56</v>
      </c>
      <c r="Q113" s="517"/>
    </row>
    <row r="114" spans="1:17" s="109" customFormat="1" ht="21.95" customHeight="1" thickBot="1" x14ac:dyDescent="0.25">
      <c r="A114" s="300" t="s">
        <v>101</v>
      </c>
      <c r="B114" s="281" t="s">
        <v>71</v>
      </c>
      <c r="C114" s="281" t="s">
        <v>72</v>
      </c>
      <c r="D114" s="281"/>
      <c r="E114" s="281"/>
      <c r="F114" s="321"/>
      <c r="G114" s="282">
        <v>190</v>
      </c>
      <c r="H114" s="283">
        <v>200.5</v>
      </c>
      <c r="I114" s="284">
        <v>200.44</v>
      </c>
      <c r="J114" s="285">
        <v>210</v>
      </c>
      <c r="K114" s="283">
        <v>210</v>
      </c>
      <c r="L114" s="285">
        <v>203.85</v>
      </c>
      <c r="M114" s="282">
        <v>210</v>
      </c>
      <c r="N114" s="283">
        <v>210</v>
      </c>
      <c r="O114" s="285">
        <v>203.83</v>
      </c>
      <c r="P114" s="286">
        <v>210</v>
      </c>
      <c r="Q114" s="517"/>
    </row>
    <row r="115" spans="1:17" s="109" customFormat="1" ht="21.95" customHeight="1" thickBot="1" x14ac:dyDescent="0.25">
      <c r="A115" s="300" t="s">
        <v>101</v>
      </c>
      <c r="B115" s="281" t="s">
        <v>11</v>
      </c>
      <c r="C115" s="281" t="s">
        <v>12</v>
      </c>
      <c r="D115" s="281"/>
      <c r="E115" s="281"/>
      <c r="F115" s="321"/>
      <c r="G115" s="282">
        <v>114</v>
      </c>
      <c r="H115" s="283">
        <v>122.6</v>
      </c>
      <c r="I115" s="284">
        <v>122.54</v>
      </c>
      <c r="J115" s="285">
        <v>119</v>
      </c>
      <c r="K115" s="283">
        <v>133.69999999999999</v>
      </c>
      <c r="L115" s="285">
        <v>133.69</v>
      </c>
      <c r="M115" s="282">
        <v>150</v>
      </c>
      <c r="N115" s="283">
        <v>150</v>
      </c>
      <c r="O115" s="285">
        <v>135.43</v>
      </c>
      <c r="P115" s="286">
        <v>150</v>
      </c>
      <c r="Q115" s="517"/>
    </row>
    <row r="116" spans="1:17" s="109" customFormat="1" ht="21.95" customHeight="1" thickBot="1" x14ac:dyDescent="0.25">
      <c r="A116" s="264" t="s">
        <v>101</v>
      </c>
      <c r="B116" s="214" t="s">
        <v>13</v>
      </c>
      <c r="C116" s="214" t="s">
        <v>14</v>
      </c>
      <c r="D116" s="214"/>
      <c r="E116" s="214"/>
      <c r="F116" s="203"/>
      <c r="G116" s="206">
        <v>25</v>
      </c>
      <c r="H116" s="207">
        <v>25</v>
      </c>
      <c r="I116" s="208">
        <v>18.55</v>
      </c>
      <c r="J116" s="209">
        <v>14</v>
      </c>
      <c r="K116" s="207">
        <v>14</v>
      </c>
      <c r="L116" s="209">
        <v>10.53</v>
      </c>
      <c r="M116" s="206">
        <v>12</v>
      </c>
      <c r="N116" s="207">
        <v>12</v>
      </c>
      <c r="O116" s="209">
        <v>0</v>
      </c>
      <c r="P116" s="210">
        <v>5</v>
      </c>
      <c r="Q116" s="517"/>
    </row>
    <row r="117" spans="1:17" s="109" customFormat="1" ht="21.95" customHeight="1" thickBot="1" x14ac:dyDescent="0.25">
      <c r="A117" s="322" t="s">
        <v>101</v>
      </c>
      <c r="B117" s="269" t="s">
        <v>69</v>
      </c>
      <c r="C117" s="214" t="s">
        <v>70</v>
      </c>
      <c r="D117" s="269"/>
      <c r="E117" s="269"/>
      <c r="F117" s="315"/>
      <c r="G117" s="247"/>
      <c r="H117" s="248"/>
      <c r="I117" s="249"/>
      <c r="J117" s="250"/>
      <c r="K117" s="248"/>
      <c r="L117" s="250"/>
      <c r="M117" s="247"/>
      <c r="N117" s="248"/>
      <c r="O117" s="250"/>
      <c r="P117" s="311"/>
      <c r="Q117" s="517"/>
    </row>
    <row r="118" spans="1:17" s="109" customFormat="1" ht="21.95" customHeight="1" thickBot="1" x14ac:dyDescent="0.3">
      <c r="A118" s="296" t="s">
        <v>101</v>
      </c>
      <c r="B118" s="217"/>
      <c r="C118" s="297" t="s">
        <v>99</v>
      </c>
      <c r="D118" s="217"/>
      <c r="E118" s="217"/>
      <c r="F118" s="276"/>
      <c r="G118" s="219">
        <f t="shared" ref="G118:I118" si="6">SUM(G113:G117)</f>
        <v>347</v>
      </c>
      <c r="H118" s="220">
        <f t="shared" si="6"/>
        <v>367.1</v>
      </c>
      <c r="I118" s="221">
        <f t="shared" si="6"/>
        <v>360.53000000000003</v>
      </c>
      <c r="J118" s="222">
        <f t="shared" ref="J118:O118" si="7">SUM(J113:J117)</f>
        <v>380</v>
      </c>
      <c r="K118" s="220">
        <f t="shared" si="7"/>
        <v>402.4</v>
      </c>
      <c r="L118" s="222">
        <f t="shared" si="7"/>
        <v>392.68999999999994</v>
      </c>
      <c r="M118" s="219">
        <f t="shared" si="7"/>
        <v>426</v>
      </c>
      <c r="N118" s="220">
        <f t="shared" si="7"/>
        <v>426</v>
      </c>
      <c r="O118" s="222">
        <f t="shared" si="7"/>
        <v>391.76000000000005</v>
      </c>
      <c r="P118" s="223">
        <f>SUM(P112:P116)</f>
        <v>421</v>
      </c>
      <c r="Q118" s="517"/>
    </row>
    <row r="119" spans="1:17" s="109" customFormat="1" ht="21.95" customHeight="1" thickBot="1" x14ac:dyDescent="0.3">
      <c r="A119" s="126"/>
      <c r="B119" s="126"/>
      <c r="C119" s="126"/>
      <c r="D119" s="126"/>
      <c r="E119" s="126"/>
      <c r="F119" s="126"/>
      <c r="G119" s="257"/>
      <c r="H119" s="257"/>
      <c r="I119" s="257"/>
      <c r="J119" s="257"/>
      <c r="K119" s="257"/>
      <c r="L119" s="257"/>
      <c r="M119" s="257"/>
      <c r="N119" s="257"/>
      <c r="O119" s="257"/>
      <c r="P119" s="258"/>
      <c r="Q119" s="228"/>
    </row>
    <row r="120" spans="1:17" s="109" customFormat="1" ht="21.95" customHeight="1" x14ac:dyDescent="0.25">
      <c r="A120" s="259"/>
      <c r="B120" s="194"/>
      <c r="C120" s="194" t="s">
        <v>102</v>
      </c>
      <c r="D120" s="194"/>
      <c r="E120" s="194"/>
      <c r="F120" s="238"/>
      <c r="G120" s="239"/>
      <c r="H120" s="240"/>
      <c r="I120" s="241"/>
      <c r="J120" s="242"/>
      <c r="K120" s="240"/>
      <c r="L120" s="242"/>
      <c r="M120" s="239"/>
      <c r="N120" s="240"/>
      <c r="O120" s="242"/>
      <c r="P120" s="279"/>
      <c r="Q120" s="202"/>
    </row>
    <row r="121" spans="1:17" s="109" customFormat="1" ht="21.95" customHeight="1" x14ac:dyDescent="0.2">
      <c r="A121" s="300" t="s">
        <v>103</v>
      </c>
      <c r="B121" s="281" t="s">
        <v>21</v>
      </c>
      <c r="C121" s="214" t="s">
        <v>22</v>
      </c>
      <c r="D121" s="281"/>
      <c r="E121" s="281"/>
      <c r="F121" s="321"/>
      <c r="G121" s="282">
        <v>65</v>
      </c>
      <c r="H121" s="283">
        <v>65</v>
      </c>
      <c r="I121" s="284">
        <v>28.4</v>
      </c>
      <c r="J121" s="285">
        <v>45</v>
      </c>
      <c r="K121" s="283">
        <v>45</v>
      </c>
      <c r="L121" s="285">
        <v>28.69</v>
      </c>
      <c r="M121" s="282">
        <v>45</v>
      </c>
      <c r="N121" s="283">
        <v>45</v>
      </c>
      <c r="O121" s="285">
        <v>31.25</v>
      </c>
      <c r="P121" s="286">
        <v>45</v>
      </c>
      <c r="Q121" s="518" t="s">
        <v>365</v>
      </c>
    </row>
    <row r="122" spans="1:17" s="109" customFormat="1" ht="21.95" customHeight="1" x14ac:dyDescent="0.2">
      <c r="A122" s="300" t="s">
        <v>103</v>
      </c>
      <c r="B122" s="281" t="s">
        <v>71</v>
      </c>
      <c r="C122" s="214" t="s">
        <v>72</v>
      </c>
      <c r="D122" s="281"/>
      <c r="E122" s="281"/>
      <c r="F122" s="321"/>
      <c r="G122" s="282">
        <v>30</v>
      </c>
      <c r="H122" s="283">
        <v>30</v>
      </c>
      <c r="I122" s="284">
        <v>25.05</v>
      </c>
      <c r="J122" s="285">
        <v>30</v>
      </c>
      <c r="K122" s="283">
        <v>33.5</v>
      </c>
      <c r="L122" s="285">
        <v>33.5</v>
      </c>
      <c r="M122" s="282">
        <v>40</v>
      </c>
      <c r="N122" s="283">
        <v>40</v>
      </c>
      <c r="O122" s="285">
        <v>30.05</v>
      </c>
      <c r="P122" s="286">
        <v>40</v>
      </c>
      <c r="Q122" s="518"/>
    </row>
    <row r="123" spans="1:17" s="109" customFormat="1" ht="21.95" customHeight="1" x14ac:dyDescent="0.2">
      <c r="A123" s="300" t="s">
        <v>103</v>
      </c>
      <c r="B123" s="281" t="s">
        <v>79</v>
      </c>
      <c r="C123" s="214" t="s">
        <v>80</v>
      </c>
      <c r="D123" s="281"/>
      <c r="E123" s="281"/>
      <c r="F123" s="321"/>
      <c r="G123" s="282"/>
      <c r="H123" s="283"/>
      <c r="I123" s="284"/>
      <c r="J123" s="285"/>
      <c r="K123" s="283"/>
      <c r="L123" s="285"/>
      <c r="M123" s="282"/>
      <c r="N123" s="283"/>
      <c r="O123" s="285"/>
      <c r="P123" s="286"/>
      <c r="Q123" s="518"/>
    </row>
    <row r="124" spans="1:17" s="109" customFormat="1" ht="21.95" customHeight="1" x14ac:dyDescent="0.2">
      <c r="A124" s="300" t="s">
        <v>103</v>
      </c>
      <c r="B124" s="281" t="s">
        <v>10</v>
      </c>
      <c r="C124" s="214" t="s">
        <v>104</v>
      </c>
      <c r="D124" s="281"/>
      <c r="E124" s="281"/>
      <c r="F124" s="321"/>
      <c r="G124" s="282">
        <v>20</v>
      </c>
      <c r="H124" s="283">
        <v>20</v>
      </c>
      <c r="I124" s="284">
        <v>0</v>
      </c>
      <c r="J124" s="285">
        <v>50</v>
      </c>
      <c r="K124" s="283">
        <v>68.400000000000006</v>
      </c>
      <c r="L124" s="285">
        <v>68.400000000000006</v>
      </c>
      <c r="M124" s="282">
        <v>15</v>
      </c>
      <c r="N124" s="283">
        <v>15</v>
      </c>
      <c r="O124" s="285">
        <v>3.13</v>
      </c>
      <c r="P124" s="286">
        <v>15</v>
      </c>
      <c r="Q124" s="323" t="s">
        <v>105</v>
      </c>
    </row>
    <row r="125" spans="1:17" s="109" customFormat="1" ht="21.95" customHeight="1" x14ac:dyDescent="0.2">
      <c r="A125" s="300" t="s">
        <v>103</v>
      </c>
      <c r="B125" s="281" t="s">
        <v>54</v>
      </c>
      <c r="C125" s="214" t="s">
        <v>106</v>
      </c>
      <c r="D125" s="281"/>
      <c r="E125" s="281"/>
      <c r="F125" s="321"/>
      <c r="G125" s="282"/>
      <c r="H125" s="283"/>
      <c r="I125" s="284"/>
      <c r="J125" s="285"/>
      <c r="K125" s="283"/>
      <c r="L125" s="285"/>
      <c r="M125" s="282"/>
      <c r="N125" s="283"/>
      <c r="O125" s="285"/>
      <c r="P125" s="286">
        <v>200</v>
      </c>
      <c r="Q125" s="323" t="s">
        <v>366</v>
      </c>
    </row>
    <row r="126" spans="1:17" s="109" customFormat="1" ht="21.95" customHeight="1" x14ac:dyDescent="0.2">
      <c r="A126" s="300" t="s">
        <v>103</v>
      </c>
      <c r="B126" s="281" t="s">
        <v>107</v>
      </c>
      <c r="C126" s="214" t="s">
        <v>12</v>
      </c>
      <c r="D126" s="281"/>
      <c r="E126" s="281"/>
      <c r="F126" s="321"/>
      <c r="G126" s="282">
        <v>32</v>
      </c>
      <c r="H126" s="283">
        <v>32</v>
      </c>
      <c r="I126" s="284">
        <v>2.8</v>
      </c>
      <c r="J126" s="285">
        <v>32</v>
      </c>
      <c r="K126" s="283">
        <v>32</v>
      </c>
      <c r="L126" s="285">
        <v>3.83</v>
      </c>
      <c r="M126" s="282">
        <v>10</v>
      </c>
      <c r="N126" s="283">
        <v>40</v>
      </c>
      <c r="O126" s="285">
        <v>34.31</v>
      </c>
      <c r="P126" s="286">
        <v>50</v>
      </c>
      <c r="Q126" s="323"/>
    </row>
    <row r="127" spans="1:17" s="109" customFormat="1" ht="21.95" customHeight="1" x14ac:dyDescent="0.2">
      <c r="A127" s="300" t="s">
        <v>103</v>
      </c>
      <c r="B127" s="281" t="s">
        <v>199</v>
      </c>
      <c r="C127" s="314" t="s">
        <v>200</v>
      </c>
      <c r="D127" s="281"/>
      <c r="E127" s="281"/>
      <c r="F127" s="321"/>
      <c r="G127" s="282">
        <v>0</v>
      </c>
      <c r="H127" s="283">
        <v>1.5</v>
      </c>
      <c r="I127" s="284">
        <v>1.1399999999999999</v>
      </c>
      <c r="J127" s="285">
        <v>2</v>
      </c>
      <c r="K127" s="283">
        <v>2</v>
      </c>
      <c r="L127" s="285">
        <v>0.6</v>
      </c>
      <c r="M127" s="282">
        <v>2</v>
      </c>
      <c r="N127" s="283">
        <v>2</v>
      </c>
      <c r="O127" s="285">
        <v>0.56999999999999995</v>
      </c>
      <c r="P127" s="286">
        <v>2</v>
      </c>
      <c r="Q127" s="323"/>
    </row>
    <row r="128" spans="1:17" s="109" customFormat="1" ht="21.95" customHeight="1" x14ac:dyDescent="0.2">
      <c r="A128" s="300" t="s">
        <v>103</v>
      </c>
      <c r="B128" s="281" t="s">
        <v>108</v>
      </c>
      <c r="C128" s="214" t="s">
        <v>109</v>
      </c>
      <c r="D128" s="281"/>
      <c r="E128" s="281"/>
      <c r="F128" s="321"/>
      <c r="G128" s="282">
        <v>5</v>
      </c>
      <c r="H128" s="283">
        <v>5</v>
      </c>
      <c r="I128" s="284">
        <v>0</v>
      </c>
      <c r="J128" s="285">
        <v>5</v>
      </c>
      <c r="K128" s="283">
        <v>5</v>
      </c>
      <c r="L128" s="285">
        <v>0</v>
      </c>
      <c r="M128" s="282"/>
      <c r="N128" s="283"/>
      <c r="O128" s="285"/>
      <c r="P128" s="286">
        <v>0</v>
      </c>
      <c r="Q128" s="323"/>
    </row>
    <row r="129" spans="1:17" s="109" customFormat="1" ht="21.95" customHeight="1" x14ac:dyDescent="0.2">
      <c r="A129" s="300" t="s">
        <v>103</v>
      </c>
      <c r="B129" s="281" t="s">
        <v>93</v>
      </c>
      <c r="C129" s="214" t="s">
        <v>94</v>
      </c>
      <c r="D129" s="281"/>
      <c r="E129" s="281"/>
      <c r="F129" s="321"/>
      <c r="G129" s="282">
        <v>70</v>
      </c>
      <c r="H129" s="283">
        <v>70</v>
      </c>
      <c r="I129" s="284">
        <v>18.05</v>
      </c>
      <c r="J129" s="285">
        <v>40</v>
      </c>
      <c r="K129" s="283">
        <v>84</v>
      </c>
      <c r="L129" s="285">
        <v>83.94</v>
      </c>
      <c r="M129" s="282">
        <v>90</v>
      </c>
      <c r="N129" s="283">
        <v>90</v>
      </c>
      <c r="O129" s="285">
        <v>58.97</v>
      </c>
      <c r="P129" s="286">
        <v>90</v>
      </c>
      <c r="Q129" s="323"/>
    </row>
    <row r="130" spans="1:17" s="109" customFormat="1" ht="21.95" customHeight="1" x14ac:dyDescent="0.2">
      <c r="A130" s="300" t="s">
        <v>103</v>
      </c>
      <c r="B130" s="281" t="s">
        <v>13</v>
      </c>
      <c r="C130" s="214" t="s">
        <v>14</v>
      </c>
      <c r="D130" s="281"/>
      <c r="E130" s="281"/>
      <c r="F130" s="321"/>
      <c r="G130" s="282">
        <v>380</v>
      </c>
      <c r="H130" s="283">
        <v>378.5</v>
      </c>
      <c r="I130" s="284">
        <v>89.98</v>
      </c>
      <c r="J130" s="285">
        <v>400</v>
      </c>
      <c r="K130" s="283">
        <v>469</v>
      </c>
      <c r="L130" s="285">
        <v>467.54</v>
      </c>
      <c r="M130" s="282">
        <v>700</v>
      </c>
      <c r="N130" s="283">
        <v>684.4</v>
      </c>
      <c r="O130" s="285">
        <v>410.82</v>
      </c>
      <c r="P130" s="286">
        <v>600</v>
      </c>
      <c r="Q130" s="323"/>
    </row>
    <row r="131" spans="1:17" s="109" customFormat="1" ht="21.95" customHeight="1" x14ac:dyDescent="0.2">
      <c r="A131" s="300" t="s">
        <v>103</v>
      </c>
      <c r="B131" s="281" t="s">
        <v>204</v>
      </c>
      <c r="C131" s="214" t="s">
        <v>205</v>
      </c>
      <c r="D131" s="281"/>
      <c r="E131" s="281"/>
      <c r="F131" s="321"/>
      <c r="G131" s="282">
        <v>10</v>
      </c>
      <c r="H131" s="283">
        <v>10</v>
      </c>
      <c r="I131" s="284">
        <v>0</v>
      </c>
      <c r="J131" s="285">
        <v>10</v>
      </c>
      <c r="K131" s="283">
        <v>10</v>
      </c>
      <c r="L131" s="285">
        <v>0</v>
      </c>
      <c r="M131" s="282"/>
      <c r="N131" s="283"/>
      <c r="O131" s="285"/>
      <c r="P131" s="286"/>
      <c r="Q131" s="323"/>
    </row>
    <row r="132" spans="1:17" s="109" customFormat="1" ht="21.95" customHeight="1" x14ac:dyDescent="0.2">
      <c r="A132" s="300" t="s">
        <v>103</v>
      </c>
      <c r="B132" s="281" t="s">
        <v>67</v>
      </c>
      <c r="C132" s="214" t="s">
        <v>68</v>
      </c>
      <c r="D132" s="281"/>
      <c r="E132" s="281"/>
      <c r="F132" s="321"/>
      <c r="G132" s="282">
        <v>100</v>
      </c>
      <c r="H132" s="283">
        <v>100</v>
      </c>
      <c r="I132" s="284">
        <v>24.08</v>
      </c>
      <c r="J132" s="285">
        <v>100</v>
      </c>
      <c r="K132" s="283">
        <v>132.69999999999999</v>
      </c>
      <c r="L132" s="285">
        <v>132.62</v>
      </c>
      <c r="M132" s="282">
        <v>200</v>
      </c>
      <c r="N132" s="283">
        <v>200</v>
      </c>
      <c r="O132" s="285">
        <v>146.25</v>
      </c>
      <c r="P132" s="286">
        <v>200</v>
      </c>
      <c r="Q132" s="324"/>
    </row>
    <row r="133" spans="1:17" s="109" customFormat="1" ht="21.95" customHeight="1" x14ac:dyDescent="0.2">
      <c r="A133" s="300" t="s">
        <v>103</v>
      </c>
      <c r="B133" s="281" t="s">
        <v>73</v>
      </c>
      <c r="C133" s="214" t="s">
        <v>306</v>
      </c>
      <c r="D133" s="281"/>
      <c r="E133" s="281"/>
      <c r="F133" s="321"/>
      <c r="G133" s="282">
        <v>58</v>
      </c>
      <c r="H133" s="283">
        <v>58</v>
      </c>
      <c r="I133" s="284">
        <v>6.25</v>
      </c>
      <c r="J133" s="285">
        <v>100</v>
      </c>
      <c r="K133" s="283">
        <v>85</v>
      </c>
      <c r="L133" s="285">
        <v>14.33</v>
      </c>
      <c r="M133" s="282">
        <v>50</v>
      </c>
      <c r="N133" s="283">
        <v>28</v>
      </c>
      <c r="O133" s="285">
        <v>5.5</v>
      </c>
      <c r="P133" s="286">
        <v>50</v>
      </c>
      <c r="Q133" s="325"/>
    </row>
    <row r="134" spans="1:17" s="109" customFormat="1" ht="21.95" customHeight="1" x14ac:dyDescent="0.2">
      <c r="A134" s="300" t="s">
        <v>103</v>
      </c>
      <c r="B134" s="281" t="s">
        <v>76</v>
      </c>
      <c r="C134" s="214" t="s">
        <v>340</v>
      </c>
      <c r="D134" s="281"/>
      <c r="E134" s="281"/>
      <c r="F134" s="321"/>
      <c r="G134" s="282"/>
      <c r="H134" s="283"/>
      <c r="I134" s="284"/>
      <c r="J134" s="285"/>
      <c r="K134" s="283"/>
      <c r="L134" s="285"/>
      <c r="M134" s="282"/>
      <c r="N134" s="283">
        <v>8</v>
      </c>
      <c r="O134" s="285">
        <v>8</v>
      </c>
      <c r="P134" s="286"/>
      <c r="Q134" s="326" t="s">
        <v>78</v>
      </c>
    </row>
    <row r="135" spans="1:17" s="109" customFormat="1" ht="21.95" customHeight="1" x14ac:dyDescent="0.2">
      <c r="A135" s="264" t="s">
        <v>103</v>
      </c>
      <c r="B135" s="214" t="s">
        <v>3</v>
      </c>
      <c r="C135" s="214" t="s">
        <v>111</v>
      </c>
      <c r="D135" s="214"/>
      <c r="E135" s="214"/>
      <c r="F135" s="203"/>
      <c r="G135" s="206">
        <v>0</v>
      </c>
      <c r="H135" s="207">
        <v>27.5</v>
      </c>
      <c r="I135" s="208">
        <v>27.5</v>
      </c>
      <c r="J135" s="209"/>
      <c r="K135" s="207">
        <v>128</v>
      </c>
      <c r="L135" s="209">
        <v>63</v>
      </c>
      <c r="M135" s="206"/>
      <c r="N135" s="207">
        <v>193</v>
      </c>
      <c r="O135" s="209">
        <v>75</v>
      </c>
      <c r="P135" s="210"/>
      <c r="Q135" s="267" t="s">
        <v>78</v>
      </c>
    </row>
    <row r="136" spans="1:17" s="109" customFormat="1" ht="21.95" customHeight="1" thickBot="1" x14ac:dyDescent="0.3">
      <c r="A136" s="275" t="s">
        <v>103</v>
      </c>
      <c r="B136" s="217"/>
      <c r="C136" s="217" t="s">
        <v>102</v>
      </c>
      <c r="D136" s="217"/>
      <c r="E136" s="217"/>
      <c r="F136" s="276"/>
      <c r="G136" s="219">
        <f t="shared" ref="G136:L136" si="8">SUM(G121:G135)</f>
        <v>770</v>
      </c>
      <c r="H136" s="220">
        <f t="shared" si="8"/>
        <v>797.5</v>
      </c>
      <c r="I136" s="221">
        <f t="shared" si="8"/>
        <v>223.25</v>
      </c>
      <c r="J136" s="222">
        <f t="shared" si="8"/>
        <v>814</v>
      </c>
      <c r="K136" s="220">
        <f t="shared" si="8"/>
        <v>1094.5999999999999</v>
      </c>
      <c r="L136" s="222">
        <f t="shared" si="8"/>
        <v>896.45</v>
      </c>
      <c r="M136" s="219">
        <f>SUM(M121:M135)</f>
        <v>1152</v>
      </c>
      <c r="N136" s="220">
        <f>SUM(N121:N135)</f>
        <v>1345.4</v>
      </c>
      <c r="O136" s="222">
        <f>SUM(O121:O135)</f>
        <v>803.84999999999991</v>
      </c>
      <c r="P136" s="223">
        <f>SUM(P120:P135)</f>
        <v>1292</v>
      </c>
      <c r="Q136" s="224"/>
    </row>
    <row r="137" spans="1:17" s="109" customFormat="1" ht="20.100000000000001" customHeight="1" thickBot="1" x14ac:dyDescent="0.3">
      <c r="A137" s="126"/>
      <c r="B137" s="126"/>
      <c r="C137" s="126"/>
      <c r="D137" s="126"/>
      <c r="E137" s="126"/>
      <c r="F137" s="126"/>
      <c r="G137" s="257"/>
      <c r="H137" s="257"/>
      <c r="I137" s="257"/>
      <c r="J137" s="257"/>
      <c r="K137" s="257"/>
      <c r="L137" s="257"/>
      <c r="M137" s="257"/>
      <c r="N137" s="257"/>
      <c r="O137" s="257"/>
      <c r="P137" s="258"/>
      <c r="Q137" s="228"/>
    </row>
    <row r="138" spans="1:17" s="109" customFormat="1" ht="20.100000000000001" customHeight="1" x14ac:dyDescent="0.25">
      <c r="A138" s="259"/>
      <c r="B138" s="194"/>
      <c r="C138" s="194" t="s">
        <v>112</v>
      </c>
      <c r="D138" s="195"/>
      <c r="E138" s="195"/>
      <c r="F138" s="196"/>
      <c r="G138" s="306"/>
      <c r="H138" s="307"/>
      <c r="I138" s="308"/>
      <c r="J138" s="309"/>
      <c r="K138" s="307"/>
      <c r="L138" s="309"/>
      <c r="M138" s="306"/>
      <c r="N138" s="307"/>
      <c r="O138" s="309"/>
      <c r="P138" s="201"/>
      <c r="Q138" s="202"/>
    </row>
    <row r="139" spans="1:17" s="109" customFormat="1" ht="20.100000000000001" customHeight="1" x14ac:dyDescent="0.2">
      <c r="A139" s="300" t="s">
        <v>113</v>
      </c>
      <c r="B139" s="281" t="s">
        <v>10</v>
      </c>
      <c r="C139" s="281" t="s">
        <v>104</v>
      </c>
      <c r="D139" s="281"/>
      <c r="E139" s="281"/>
      <c r="F139" s="321"/>
      <c r="G139" s="282"/>
      <c r="H139" s="283"/>
      <c r="I139" s="284"/>
      <c r="J139" s="285"/>
      <c r="K139" s="283"/>
      <c r="L139" s="285"/>
      <c r="M139" s="282"/>
      <c r="N139" s="283">
        <v>14.4</v>
      </c>
      <c r="O139" s="285">
        <v>14.4</v>
      </c>
      <c r="P139" s="286"/>
      <c r="Q139" s="287"/>
    </row>
    <row r="140" spans="1:17" s="1" customFormat="1" ht="20.100000000000001" customHeight="1" x14ac:dyDescent="0.2">
      <c r="A140" s="300" t="s">
        <v>113</v>
      </c>
      <c r="B140" s="281" t="s">
        <v>11</v>
      </c>
      <c r="C140" s="281" t="s">
        <v>12</v>
      </c>
      <c r="D140" s="281"/>
      <c r="E140" s="281"/>
      <c r="F140" s="321"/>
      <c r="G140" s="282">
        <v>10</v>
      </c>
      <c r="H140" s="283">
        <v>10</v>
      </c>
      <c r="I140" s="284">
        <v>0</v>
      </c>
      <c r="J140" s="285">
        <v>45</v>
      </c>
      <c r="K140" s="283">
        <v>45</v>
      </c>
      <c r="L140" s="285">
        <v>0</v>
      </c>
      <c r="M140" s="282">
        <v>25</v>
      </c>
      <c r="N140" s="283">
        <v>16.5</v>
      </c>
      <c r="O140" s="285">
        <v>0.93</v>
      </c>
      <c r="P140" s="286">
        <v>10</v>
      </c>
      <c r="Q140" s="287" t="s">
        <v>287</v>
      </c>
    </row>
    <row r="141" spans="1:17" s="109" customFormat="1" ht="20.100000000000001" customHeight="1" x14ac:dyDescent="0.2">
      <c r="A141" s="264" t="s">
        <v>113</v>
      </c>
      <c r="B141" s="214" t="s">
        <v>13</v>
      </c>
      <c r="C141" s="214" t="s">
        <v>14</v>
      </c>
      <c r="D141" s="214"/>
      <c r="E141" s="214"/>
      <c r="F141" s="203"/>
      <c r="G141" s="206">
        <v>10</v>
      </c>
      <c r="H141" s="207">
        <v>10</v>
      </c>
      <c r="I141" s="208">
        <v>2.34</v>
      </c>
      <c r="J141" s="209">
        <v>15</v>
      </c>
      <c r="K141" s="207">
        <v>15</v>
      </c>
      <c r="L141" s="209">
        <v>2.34</v>
      </c>
      <c r="M141" s="206">
        <v>10</v>
      </c>
      <c r="N141" s="207">
        <v>10</v>
      </c>
      <c r="O141" s="209">
        <v>6.12</v>
      </c>
      <c r="P141" s="210">
        <v>10</v>
      </c>
      <c r="Q141" s="267" t="s">
        <v>114</v>
      </c>
    </row>
    <row r="142" spans="1:17" s="109" customFormat="1" ht="25.5" customHeight="1" x14ac:dyDescent="0.2">
      <c r="A142" s="268" t="s">
        <v>113</v>
      </c>
      <c r="B142" s="269" t="s">
        <v>37</v>
      </c>
      <c r="C142" s="269" t="s">
        <v>38</v>
      </c>
      <c r="D142" s="269"/>
      <c r="E142" s="269"/>
      <c r="F142" s="315"/>
      <c r="G142" s="247">
        <v>35</v>
      </c>
      <c r="H142" s="248">
        <v>35</v>
      </c>
      <c r="I142" s="249">
        <v>0</v>
      </c>
      <c r="J142" s="250">
        <v>35</v>
      </c>
      <c r="K142" s="248">
        <v>35</v>
      </c>
      <c r="L142" s="250">
        <v>0</v>
      </c>
      <c r="M142" s="247">
        <v>20</v>
      </c>
      <c r="N142" s="248">
        <v>24</v>
      </c>
      <c r="O142" s="250">
        <v>23.96</v>
      </c>
      <c r="P142" s="311">
        <v>35</v>
      </c>
      <c r="Q142" s="327" t="s">
        <v>115</v>
      </c>
    </row>
    <row r="143" spans="1:17" s="109" customFormat="1" ht="25.5" customHeight="1" x14ac:dyDescent="0.2">
      <c r="A143" s="268" t="s">
        <v>113</v>
      </c>
      <c r="B143" s="269" t="s">
        <v>3</v>
      </c>
      <c r="C143" s="269" t="s">
        <v>4</v>
      </c>
      <c r="D143" s="269"/>
      <c r="E143" s="269"/>
      <c r="F143" s="315"/>
      <c r="G143" s="247">
        <v>0</v>
      </c>
      <c r="H143" s="248">
        <v>50</v>
      </c>
      <c r="I143" s="249">
        <v>50</v>
      </c>
      <c r="J143" s="250"/>
      <c r="K143" s="248"/>
      <c r="L143" s="250"/>
      <c r="M143" s="247"/>
      <c r="N143" s="248"/>
      <c r="O143" s="250"/>
      <c r="P143" s="311"/>
      <c r="Q143" s="327" t="s">
        <v>5</v>
      </c>
    </row>
    <row r="144" spans="1:17" s="109" customFormat="1" ht="25.5" customHeight="1" x14ac:dyDescent="0.2">
      <c r="A144" s="268" t="s">
        <v>113</v>
      </c>
      <c r="B144" s="269" t="s">
        <v>6</v>
      </c>
      <c r="C144" s="269" t="s">
        <v>116</v>
      </c>
      <c r="D144" s="269"/>
      <c r="E144" s="269"/>
      <c r="F144" s="315"/>
      <c r="G144" s="247">
        <v>0</v>
      </c>
      <c r="H144" s="248">
        <v>2154</v>
      </c>
      <c r="I144" s="249">
        <v>0</v>
      </c>
      <c r="J144" s="250">
        <v>500</v>
      </c>
      <c r="K144" s="248">
        <v>2654</v>
      </c>
      <c r="L144" s="250">
        <v>53.8</v>
      </c>
      <c r="M144" s="247">
        <v>350</v>
      </c>
      <c r="N144" s="248">
        <v>3094.7</v>
      </c>
      <c r="O144" s="250">
        <v>3073.99</v>
      </c>
      <c r="P144" s="311"/>
      <c r="Q144" s="327" t="s">
        <v>342</v>
      </c>
    </row>
    <row r="145" spans="1:19" s="109" customFormat="1" ht="25.5" customHeight="1" x14ac:dyDescent="0.2">
      <c r="A145" s="268" t="s">
        <v>113</v>
      </c>
      <c r="B145" s="269" t="s">
        <v>42</v>
      </c>
      <c r="C145" s="269" t="s">
        <v>341</v>
      </c>
      <c r="D145" s="269"/>
      <c r="E145" s="269"/>
      <c r="F145" s="315"/>
      <c r="G145" s="247"/>
      <c r="H145" s="248"/>
      <c r="I145" s="249"/>
      <c r="J145" s="250"/>
      <c r="K145" s="248"/>
      <c r="L145" s="250"/>
      <c r="M145" s="247"/>
      <c r="N145" s="248">
        <v>43.5</v>
      </c>
      <c r="O145" s="250">
        <v>43.29</v>
      </c>
      <c r="P145" s="311"/>
      <c r="Q145" s="327" t="s">
        <v>353</v>
      </c>
    </row>
    <row r="146" spans="1:19" s="109" customFormat="1" ht="25.5" customHeight="1" thickBot="1" x14ac:dyDescent="0.3">
      <c r="A146" s="275" t="s">
        <v>113</v>
      </c>
      <c r="B146" s="217"/>
      <c r="C146" s="217" t="s">
        <v>112</v>
      </c>
      <c r="D146" s="328"/>
      <c r="E146" s="328"/>
      <c r="F146" s="329"/>
      <c r="G146" s="219">
        <f>SUM(G140:G144)</f>
        <v>55</v>
      </c>
      <c r="H146" s="220">
        <f>SUM(H140:H144)</f>
        <v>2259</v>
      </c>
      <c r="I146" s="221">
        <f>SUM(I140:I144)</f>
        <v>52.34</v>
      </c>
      <c r="J146" s="222">
        <f>SUM(J139:J144)</f>
        <v>595</v>
      </c>
      <c r="K146" s="220">
        <f>SUM(K139:K144)</f>
        <v>2749</v>
      </c>
      <c r="L146" s="222">
        <f>SUM(L139:L144)</f>
        <v>56.14</v>
      </c>
      <c r="M146" s="219">
        <f>SUM(M139:M145)</f>
        <v>405</v>
      </c>
      <c r="N146" s="220">
        <f>SUM(N139:N145)</f>
        <v>3203.1</v>
      </c>
      <c r="O146" s="222">
        <f>SUM(O139:O145)</f>
        <v>3162.6899999999996</v>
      </c>
      <c r="P146" s="223">
        <f>SUM(P139:P144)</f>
        <v>55</v>
      </c>
      <c r="Q146" s="224"/>
    </row>
    <row r="147" spans="1:19" s="109" customFormat="1" ht="25.5" customHeight="1" thickBot="1" x14ac:dyDescent="0.3">
      <c r="A147" s="330"/>
      <c r="B147" s="331"/>
      <c r="C147" s="331"/>
      <c r="D147" s="332"/>
      <c r="E147" s="332"/>
      <c r="F147" s="332"/>
      <c r="G147" s="333"/>
      <c r="H147" s="333"/>
      <c r="I147" s="333"/>
      <c r="J147" s="333"/>
      <c r="K147" s="333"/>
      <c r="L147" s="333"/>
      <c r="M147" s="333"/>
      <c r="N147" s="333"/>
      <c r="O147" s="333"/>
      <c r="P147" s="334"/>
      <c r="Q147" s="335"/>
    </row>
    <row r="148" spans="1:19" s="109" customFormat="1" ht="21.95" customHeight="1" x14ac:dyDescent="0.25">
      <c r="A148" s="237"/>
      <c r="B148" s="194"/>
      <c r="C148" s="194" t="s">
        <v>117</v>
      </c>
      <c r="D148" s="194"/>
      <c r="E148" s="194"/>
      <c r="F148" s="238"/>
      <c r="G148" s="239"/>
      <c r="H148" s="240"/>
      <c r="I148" s="241"/>
      <c r="J148" s="242"/>
      <c r="K148" s="240"/>
      <c r="L148" s="242"/>
      <c r="M148" s="239"/>
      <c r="N148" s="240"/>
      <c r="O148" s="242"/>
      <c r="P148" s="279"/>
      <c r="Q148" s="202"/>
    </row>
    <row r="149" spans="1:19" s="1" customFormat="1" ht="21.95" customHeight="1" x14ac:dyDescent="0.2">
      <c r="A149" s="280" t="s">
        <v>118</v>
      </c>
      <c r="B149" s="281" t="s">
        <v>71</v>
      </c>
      <c r="C149" s="214" t="s">
        <v>72</v>
      </c>
      <c r="D149" s="281"/>
      <c r="E149" s="281"/>
      <c r="F149" s="321"/>
      <c r="G149" s="206"/>
      <c r="H149" s="207"/>
      <c r="I149" s="208"/>
      <c r="J149" s="209"/>
      <c r="K149" s="207"/>
      <c r="L149" s="209"/>
      <c r="M149" s="206"/>
      <c r="N149" s="207"/>
      <c r="O149" s="209"/>
      <c r="P149" s="210"/>
      <c r="Q149" s="267"/>
    </row>
    <row r="150" spans="1:19" s="109" customFormat="1" ht="21.95" customHeight="1" x14ac:dyDescent="0.25">
      <c r="A150" s="280" t="s">
        <v>118</v>
      </c>
      <c r="B150" s="281" t="s">
        <v>79</v>
      </c>
      <c r="C150" s="281" t="s">
        <v>80</v>
      </c>
      <c r="D150" s="319"/>
      <c r="E150" s="319"/>
      <c r="F150" s="320"/>
      <c r="G150" s="290"/>
      <c r="H150" s="291"/>
      <c r="I150" s="292"/>
      <c r="J150" s="226"/>
      <c r="K150" s="291"/>
      <c r="L150" s="226"/>
      <c r="M150" s="290"/>
      <c r="N150" s="291"/>
      <c r="O150" s="226"/>
      <c r="P150" s="293"/>
      <c r="Q150" s="336"/>
    </row>
    <row r="151" spans="1:19" s="109" customFormat="1" ht="21.95" customHeight="1" x14ac:dyDescent="0.25">
      <c r="A151" s="280" t="s">
        <v>118</v>
      </c>
      <c r="B151" s="281" t="s">
        <v>11</v>
      </c>
      <c r="C151" s="281" t="s">
        <v>12</v>
      </c>
      <c r="D151" s="319"/>
      <c r="E151" s="319"/>
      <c r="F151" s="320"/>
      <c r="G151" s="206">
        <v>1.5</v>
      </c>
      <c r="H151" s="207">
        <v>1.5</v>
      </c>
      <c r="I151" s="208">
        <v>0</v>
      </c>
      <c r="J151" s="209">
        <v>1.5</v>
      </c>
      <c r="K151" s="207">
        <v>1.5</v>
      </c>
      <c r="L151" s="209"/>
      <c r="M151" s="206"/>
      <c r="N151" s="207"/>
      <c r="O151" s="209"/>
      <c r="P151" s="210"/>
      <c r="Q151" s="267" t="s">
        <v>119</v>
      </c>
    </row>
    <row r="152" spans="1:19" s="109" customFormat="1" ht="21.95" customHeight="1" x14ac:dyDescent="0.25">
      <c r="A152" s="280" t="s">
        <v>118</v>
      </c>
      <c r="B152" s="281" t="s">
        <v>120</v>
      </c>
      <c r="C152" s="281" t="s">
        <v>121</v>
      </c>
      <c r="D152" s="319"/>
      <c r="E152" s="319"/>
      <c r="F152" s="320"/>
      <c r="G152" s="206">
        <v>0.5</v>
      </c>
      <c r="H152" s="207">
        <v>0.5</v>
      </c>
      <c r="I152" s="208">
        <v>0</v>
      </c>
      <c r="J152" s="209">
        <v>0.5</v>
      </c>
      <c r="K152" s="207">
        <v>0.5</v>
      </c>
      <c r="L152" s="209"/>
      <c r="M152" s="206"/>
      <c r="N152" s="207"/>
      <c r="O152" s="209"/>
      <c r="P152" s="210"/>
      <c r="Q152" s="267" t="s">
        <v>119</v>
      </c>
    </row>
    <row r="153" spans="1:19" ht="21.95" customHeight="1" x14ac:dyDescent="0.2">
      <c r="A153" s="244" t="s">
        <v>118</v>
      </c>
      <c r="B153" s="214" t="s">
        <v>13</v>
      </c>
      <c r="C153" s="281" t="s">
        <v>14</v>
      </c>
      <c r="D153" s="214"/>
      <c r="E153" s="214"/>
      <c r="F153" s="203"/>
      <c r="G153" s="290">
        <v>12</v>
      </c>
      <c r="H153" s="291">
        <v>12</v>
      </c>
      <c r="I153" s="292">
        <v>0</v>
      </c>
      <c r="J153" s="226">
        <v>12</v>
      </c>
      <c r="K153" s="291">
        <v>12</v>
      </c>
      <c r="L153" s="226"/>
      <c r="M153" s="290"/>
      <c r="N153" s="291"/>
      <c r="O153" s="226"/>
      <c r="P153" s="293"/>
      <c r="Q153" s="337" t="s">
        <v>119</v>
      </c>
      <c r="R153" s="114"/>
      <c r="S153" s="114"/>
    </row>
    <row r="154" spans="1:19" ht="21.95" customHeight="1" x14ac:dyDescent="0.2">
      <c r="A154" s="338" t="s">
        <v>118</v>
      </c>
      <c r="B154" s="314" t="s">
        <v>67</v>
      </c>
      <c r="C154" s="314" t="s">
        <v>68</v>
      </c>
      <c r="D154" s="214"/>
      <c r="E154" s="214"/>
      <c r="F154" s="203"/>
      <c r="G154" s="206">
        <v>6</v>
      </c>
      <c r="H154" s="207">
        <v>6</v>
      </c>
      <c r="I154" s="208">
        <v>0</v>
      </c>
      <c r="J154" s="209">
        <v>6</v>
      </c>
      <c r="K154" s="207">
        <v>6</v>
      </c>
      <c r="L154" s="209"/>
      <c r="M154" s="206"/>
      <c r="N154" s="207"/>
      <c r="O154" s="209"/>
      <c r="P154" s="210"/>
      <c r="Q154" s="267" t="s">
        <v>119</v>
      </c>
      <c r="R154" s="77"/>
      <c r="S154" s="77"/>
    </row>
    <row r="155" spans="1:19" ht="21.95" customHeight="1" x14ac:dyDescent="0.2">
      <c r="A155" s="288" t="s">
        <v>118</v>
      </c>
      <c r="B155" s="269" t="s">
        <v>44</v>
      </c>
      <c r="C155" s="269" t="s">
        <v>45</v>
      </c>
      <c r="D155" s="214"/>
      <c r="E155" s="214"/>
      <c r="F155" s="203"/>
      <c r="G155" s="206"/>
      <c r="H155" s="207"/>
      <c r="I155" s="208"/>
      <c r="J155" s="209"/>
      <c r="K155" s="207"/>
      <c r="L155" s="209"/>
      <c r="M155" s="206"/>
      <c r="N155" s="207"/>
      <c r="O155" s="209"/>
      <c r="P155" s="210"/>
      <c r="Q155" s="267" t="s">
        <v>5</v>
      </c>
      <c r="R155" s="77"/>
      <c r="S155" s="77"/>
    </row>
    <row r="156" spans="1:19" ht="21.95" customHeight="1" x14ac:dyDescent="0.2">
      <c r="A156" s="288" t="s">
        <v>118</v>
      </c>
      <c r="B156" s="269" t="s">
        <v>122</v>
      </c>
      <c r="C156" s="269" t="s">
        <v>123</v>
      </c>
      <c r="D156" s="214"/>
      <c r="E156" s="214"/>
      <c r="F156" s="203"/>
      <c r="G156" s="206"/>
      <c r="H156" s="207"/>
      <c r="I156" s="208"/>
      <c r="J156" s="209"/>
      <c r="K156" s="207"/>
      <c r="L156" s="209"/>
      <c r="M156" s="206"/>
      <c r="N156" s="207"/>
      <c r="O156" s="209"/>
      <c r="P156" s="210"/>
      <c r="Q156" s="267"/>
      <c r="R156" s="115"/>
      <c r="S156" s="77"/>
    </row>
    <row r="157" spans="1:19" ht="21.95" customHeight="1" x14ac:dyDescent="0.2">
      <c r="A157" s="288" t="s">
        <v>118</v>
      </c>
      <c r="B157" s="269" t="s">
        <v>3</v>
      </c>
      <c r="C157" s="269" t="s">
        <v>111</v>
      </c>
      <c r="D157" s="214"/>
      <c r="E157" s="214"/>
      <c r="F157" s="203"/>
      <c r="G157" s="206">
        <v>0</v>
      </c>
      <c r="H157" s="207">
        <v>152</v>
      </c>
      <c r="I157" s="208">
        <v>130</v>
      </c>
      <c r="J157" s="209"/>
      <c r="K157" s="207">
        <v>265</v>
      </c>
      <c r="L157" s="209">
        <v>265</v>
      </c>
      <c r="M157" s="206"/>
      <c r="N157" s="207">
        <v>253</v>
      </c>
      <c r="O157" s="209">
        <v>150</v>
      </c>
      <c r="P157" s="210"/>
      <c r="Q157" s="267" t="s">
        <v>78</v>
      </c>
      <c r="R157" s="115"/>
      <c r="S157" s="77"/>
    </row>
    <row r="158" spans="1:19" ht="21.95" customHeight="1" x14ac:dyDescent="0.2">
      <c r="A158" s="244" t="s">
        <v>118</v>
      </c>
      <c r="B158" s="214" t="s">
        <v>76</v>
      </c>
      <c r="C158" s="214" t="s">
        <v>77</v>
      </c>
      <c r="D158" s="214"/>
      <c r="E158" s="214"/>
      <c r="F158" s="203"/>
      <c r="G158" s="206"/>
      <c r="H158" s="207"/>
      <c r="I158" s="208"/>
      <c r="J158" s="209"/>
      <c r="K158" s="207"/>
      <c r="L158" s="209"/>
      <c r="M158" s="206"/>
      <c r="N158" s="207">
        <v>5</v>
      </c>
      <c r="O158" s="209">
        <v>5</v>
      </c>
      <c r="P158" s="210"/>
      <c r="Q158" s="267" t="s">
        <v>5</v>
      </c>
      <c r="R158" s="77"/>
      <c r="S158" s="77"/>
    </row>
    <row r="159" spans="1:19" s="109" customFormat="1" ht="21.95" customHeight="1" thickBot="1" x14ac:dyDescent="0.3">
      <c r="A159" s="216" t="s">
        <v>118</v>
      </c>
      <c r="B159" s="217"/>
      <c r="C159" s="217" t="s">
        <v>117</v>
      </c>
      <c r="D159" s="217"/>
      <c r="E159" s="217"/>
      <c r="F159" s="276"/>
      <c r="G159" s="219">
        <f>SUM(G149:G158)</f>
        <v>20</v>
      </c>
      <c r="H159" s="220">
        <f>SUM(H149:H158)</f>
        <v>172</v>
      </c>
      <c r="I159" s="221">
        <f>SUM(I150:I158)</f>
        <v>130</v>
      </c>
      <c r="J159" s="222">
        <f>SUM(J149:J158)</f>
        <v>20</v>
      </c>
      <c r="K159" s="220">
        <f>SUM(K149:K158)</f>
        <v>285</v>
      </c>
      <c r="L159" s="222">
        <f>SUM(L149:L158)</f>
        <v>265</v>
      </c>
      <c r="M159" s="219"/>
      <c r="N159" s="220">
        <f>SUM(N149:N158)</f>
        <v>258</v>
      </c>
      <c r="O159" s="222">
        <f>SUM(O150:O158)</f>
        <v>155</v>
      </c>
      <c r="P159" s="223">
        <f>SUM(P151:P158)</f>
        <v>0</v>
      </c>
      <c r="Q159" s="224"/>
    </row>
    <row r="160" spans="1:19" s="109" customFormat="1" ht="25.5" customHeight="1" thickBot="1" x14ac:dyDescent="0.3">
      <c r="A160" s="126"/>
      <c r="B160" s="126"/>
      <c r="C160" s="126"/>
      <c r="D160" s="126"/>
      <c r="E160" s="126"/>
      <c r="F160" s="126"/>
      <c r="G160" s="257"/>
      <c r="H160" s="257"/>
      <c r="I160" s="257"/>
      <c r="J160" s="257"/>
      <c r="K160" s="257"/>
      <c r="L160" s="257"/>
      <c r="M160" s="257"/>
      <c r="N160" s="257"/>
      <c r="O160" s="257"/>
      <c r="P160" s="258"/>
      <c r="Q160" s="228"/>
    </row>
    <row r="161" spans="1:17" s="109" customFormat="1" ht="21.95" customHeight="1" x14ac:dyDescent="0.25">
      <c r="A161" s="237"/>
      <c r="B161" s="194"/>
      <c r="C161" s="194" t="s">
        <v>124</v>
      </c>
      <c r="D161" s="194"/>
      <c r="E161" s="194"/>
      <c r="F161" s="238"/>
      <c r="G161" s="239"/>
      <c r="H161" s="240"/>
      <c r="I161" s="241"/>
      <c r="J161" s="242"/>
      <c r="K161" s="240"/>
      <c r="L161" s="242"/>
      <c r="M161" s="239"/>
      <c r="N161" s="240"/>
      <c r="O161" s="242"/>
      <c r="P161" s="279"/>
      <c r="Q161" s="202"/>
    </row>
    <row r="162" spans="1:17" s="109" customFormat="1" ht="21.95" customHeight="1" x14ac:dyDescent="0.25">
      <c r="A162" s="280" t="s">
        <v>125</v>
      </c>
      <c r="B162" s="281" t="s">
        <v>10</v>
      </c>
      <c r="C162" s="281" t="s">
        <v>104</v>
      </c>
      <c r="D162" s="319"/>
      <c r="E162" s="319"/>
      <c r="F162" s="320"/>
      <c r="G162" s="282"/>
      <c r="H162" s="283"/>
      <c r="I162" s="284"/>
      <c r="J162" s="285"/>
      <c r="K162" s="283"/>
      <c r="L162" s="285"/>
      <c r="M162" s="282"/>
      <c r="N162" s="283"/>
      <c r="O162" s="285"/>
      <c r="P162" s="286"/>
      <c r="Q162" s="287"/>
    </row>
    <row r="163" spans="1:17" s="77" customFormat="1" ht="21.95" customHeight="1" x14ac:dyDescent="0.2">
      <c r="A163" s="280" t="s">
        <v>125</v>
      </c>
      <c r="B163" s="281" t="s">
        <v>11</v>
      </c>
      <c r="C163" s="281" t="s">
        <v>126</v>
      </c>
      <c r="D163" s="281"/>
      <c r="E163" s="281"/>
      <c r="F163" s="321"/>
      <c r="G163" s="282"/>
      <c r="H163" s="283"/>
      <c r="I163" s="284"/>
      <c r="J163" s="285"/>
      <c r="K163" s="283"/>
      <c r="L163" s="285"/>
      <c r="M163" s="282"/>
      <c r="N163" s="283"/>
      <c r="O163" s="285"/>
      <c r="P163" s="286"/>
      <c r="Q163" s="287"/>
    </row>
    <row r="164" spans="1:17" s="109" customFormat="1" ht="21.95" customHeight="1" x14ac:dyDescent="0.2">
      <c r="A164" s="244" t="s">
        <v>125</v>
      </c>
      <c r="B164" s="214" t="s">
        <v>37</v>
      </c>
      <c r="C164" s="214" t="s">
        <v>38</v>
      </c>
      <c r="D164" s="214"/>
      <c r="E164" s="214"/>
      <c r="F164" s="203"/>
      <c r="G164" s="206"/>
      <c r="H164" s="207"/>
      <c r="I164" s="208"/>
      <c r="J164" s="209"/>
      <c r="K164" s="207"/>
      <c r="L164" s="209"/>
      <c r="M164" s="206"/>
      <c r="N164" s="207"/>
      <c r="O164" s="209"/>
      <c r="P164" s="210"/>
      <c r="Q164" s="267"/>
    </row>
    <row r="165" spans="1:17" s="109" customFormat="1" ht="21.95" customHeight="1" x14ac:dyDescent="0.2">
      <c r="A165" s="288" t="s">
        <v>125</v>
      </c>
      <c r="B165" s="269" t="s">
        <v>76</v>
      </c>
      <c r="C165" s="269" t="s">
        <v>77</v>
      </c>
      <c r="D165" s="214"/>
      <c r="E165" s="214"/>
      <c r="F165" s="203"/>
      <c r="G165" s="206"/>
      <c r="H165" s="207"/>
      <c r="I165" s="208"/>
      <c r="J165" s="209"/>
      <c r="K165" s="207"/>
      <c r="L165" s="209"/>
      <c r="M165" s="206"/>
      <c r="N165" s="207"/>
      <c r="O165" s="209"/>
      <c r="P165" s="210"/>
      <c r="Q165" s="267"/>
    </row>
    <row r="166" spans="1:17" s="109" customFormat="1" ht="21.95" customHeight="1" x14ac:dyDescent="0.2">
      <c r="A166" s="288" t="s">
        <v>125</v>
      </c>
      <c r="B166" s="269" t="s">
        <v>3</v>
      </c>
      <c r="C166" s="269" t="s">
        <v>111</v>
      </c>
      <c r="D166" s="214"/>
      <c r="E166" s="214"/>
      <c r="F166" s="203"/>
      <c r="G166" s="206">
        <v>0</v>
      </c>
      <c r="H166" s="207">
        <v>62</v>
      </c>
      <c r="I166" s="208">
        <v>45</v>
      </c>
      <c r="J166" s="209"/>
      <c r="K166" s="207">
        <v>100</v>
      </c>
      <c r="L166" s="209">
        <v>100</v>
      </c>
      <c r="M166" s="206"/>
      <c r="N166" s="207">
        <v>80</v>
      </c>
      <c r="O166" s="209">
        <v>80</v>
      </c>
      <c r="P166" s="210"/>
      <c r="Q166" s="267" t="s">
        <v>5</v>
      </c>
    </row>
    <row r="167" spans="1:17" s="109" customFormat="1" ht="21.95" customHeight="1" x14ac:dyDescent="0.2">
      <c r="A167" s="288" t="s">
        <v>125</v>
      </c>
      <c r="B167" s="269" t="s">
        <v>44</v>
      </c>
      <c r="C167" s="269" t="s">
        <v>45</v>
      </c>
      <c r="D167" s="214"/>
      <c r="E167" s="214"/>
      <c r="F167" s="203"/>
      <c r="G167" s="206"/>
      <c r="H167" s="207"/>
      <c r="I167" s="208"/>
      <c r="J167" s="209"/>
      <c r="K167" s="207"/>
      <c r="L167" s="209"/>
      <c r="M167" s="206"/>
      <c r="N167" s="207"/>
      <c r="O167" s="209"/>
      <c r="P167" s="210"/>
      <c r="Q167" s="267"/>
    </row>
    <row r="168" spans="1:17" s="109" customFormat="1" ht="21.95" customHeight="1" x14ac:dyDescent="0.2">
      <c r="A168" s="244" t="s">
        <v>118</v>
      </c>
      <c r="B168" s="214" t="s">
        <v>6</v>
      </c>
      <c r="C168" s="214" t="s">
        <v>7</v>
      </c>
      <c r="D168" s="214"/>
      <c r="E168" s="214"/>
      <c r="F168" s="203"/>
      <c r="G168" s="206"/>
      <c r="H168" s="207"/>
      <c r="I168" s="208"/>
      <c r="J168" s="209"/>
      <c r="K168" s="207"/>
      <c r="L168" s="209"/>
      <c r="M168" s="206"/>
      <c r="N168" s="207"/>
      <c r="O168" s="209"/>
      <c r="P168" s="210"/>
      <c r="Q168" s="267"/>
    </row>
    <row r="169" spans="1:17" s="109" customFormat="1" ht="21.95" customHeight="1" thickBot="1" x14ac:dyDescent="0.3">
      <c r="A169" s="216" t="s">
        <v>125</v>
      </c>
      <c r="B169" s="217"/>
      <c r="C169" s="217" t="s">
        <v>124</v>
      </c>
      <c r="D169" s="217"/>
      <c r="E169" s="217"/>
      <c r="F169" s="276"/>
      <c r="G169" s="219">
        <f>SUM(G162:G168)</f>
        <v>0</v>
      </c>
      <c r="H169" s="220">
        <f>SUM(H162:H168)</f>
        <v>62</v>
      </c>
      <c r="I169" s="221">
        <f>SUM(I162:I168)</f>
        <v>45</v>
      </c>
      <c r="J169" s="222"/>
      <c r="K169" s="220">
        <f>SUM(K162:K168)</f>
        <v>100</v>
      </c>
      <c r="L169" s="222">
        <f>SUM(L162:L168)</f>
        <v>100</v>
      </c>
      <c r="M169" s="219"/>
      <c r="N169" s="220">
        <f>SUM(N162:N168)</f>
        <v>80</v>
      </c>
      <c r="O169" s="222">
        <f>SUM(O162:O168)</f>
        <v>80</v>
      </c>
      <c r="P169" s="223">
        <f t="shared" ref="P169" si="9">SUM(P162:P168)</f>
        <v>0</v>
      </c>
      <c r="Q169" s="224"/>
    </row>
    <row r="170" spans="1:17" s="109" customFormat="1" ht="25.5" customHeight="1" thickBot="1" x14ac:dyDescent="0.3">
      <c r="A170" s="126"/>
      <c r="B170" s="126"/>
      <c r="C170" s="126"/>
      <c r="D170" s="339"/>
      <c r="E170" s="340"/>
      <c r="F170" s="341"/>
      <c r="G170" s="257"/>
      <c r="H170" s="257"/>
      <c r="I170" s="257"/>
      <c r="J170" s="257"/>
      <c r="K170" s="257"/>
      <c r="L170" s="257"/>
      <c r="M170" s="257"/>
      <c r="N170" s="257"/>
      <c r="O170" s="257"/>
      <c r="P170" s="258"/>
      <c r="Q170" s="228"/>
    </row>
    <row r="171" spans="1:17" s="109" customFormat="1" ht="21.95" customHeight="1" x14ac:dyDescent="0.25">
      <c r="A171" s="237"/>
      <c r="B171" s="194"/>
      <c r="C171" s="194" t="s">
        <v>127</v>
      </c>
      <c r="D171" s="312"/>
      <c r="E171" s="312"/>
      <c r="F171" s="342"/>
      <c r="G171" s="239"/>
      <c r="H171" s="240"/>
      <c r="I171" s="241"/>
      <c r="J171" s="242"/>
      <c r="K171" s="240"/>
      <c r="L171" s="242"/>
      <c r="M171" s="239"/>
      <c r="N171" s="240"/>
      <c r="O171" s="242"/>
      <c r="P171" s="279"/>
      <c r="Q171" s="202"/>
    </row>
    <row r="172" spans="1:17" s="77" customFormat="1" ht="29.25" customHeight="1" x14ac:dyDescent="0.2">
      <c r="A172" s="288" t="s">
        <v>128</v>
      </c>
      <c r="B172" s="269" t="s">
        <v>110</v>
      </c>
      <c r="C172" s="269" t="s">
        <v>129</v>
      </c>
      <c r="D172" s="269"/>
      <c r="E172" s="269"/>
      <c r="F172" s="315"/>
      <c r="G172" s="247"/>
      <c r="H172" s="248"/>
      <c r="I172" s="249"/>
      <c r="J172" s="250"/>
      <c r="K172" s="248"/>
      <c r="L172" s="250"/>
      <c r="M172" s="206"/>
      <c r="N172" s="207"/>
      <c r="O172" s="250"/>
      <c r="P172" s="311"/>
      <c r="Q172" s="327"/>
    </row>
    <row r="173" spans="1:17" s="77" customFormat="1" ht="21.95" customHeight="1" x14ac:dyDescent="0.2">
      <c r="A173" s="288" t="s">
        <v>128</v>
      </c>
      <c r="B173" s="269" t="s">
        <v>3</v>
      </c>
      <c r="C173" s="269" t="s">
        <v>111</v>
      </c>
      <c r="D173" s="269"/>
      <c r="E173" s="269"/>
      <c r="F173" s="315"/>
      <c r="G173" s="247"/>
      <c r="H173" s="248"/>
      <c r="I173" s="249"/>
      <c r="J173" s="250"/>
      <c r="K173" s="248">
        <v>10</v>
      </c>
      <c r="L173" s="250">
        <v>10</v>
      </c>
      <c r="M173" s="206"/>
      <c r="N173" s="207">
        <v>35</v>
      </c>
      <c r="O173" s="250">
        <v>35</v>
      </c>
      <c r="P173" s="311"/>
      <c r="Q173" s="274" t="s">
        <v>5</v>
      </c>
    </row>
    <row r="174" spans="1:17" s="77" customFormat="1" ht="21.95" customHeight="1" x14ac:dyDescent="0.2">
      <c r="A174" s="288" t="s">
        <v>128</v>
      </c>
      <c r="B174" s="269" t="s">
        <v>29</v>
      </c>
      <c r="C174" s="269" t="s">
        <v>130</v>
      </c>
      <c r="D174" s="269"/>
      <c r="E174" s="269"/>
      <c r="F174" s="315"/>
      <c r="G174" s="247"/>
      <c r="H174" s="248"/>
      <c r="I174" s="249"/>
      <c r="J174" s="250"/>
      <c r="K174" s="248"/>
      <c r="L174" s="250"/>
      <c r="M174" s="206"/>
      <c r="N174" s="207"/>
      <c r="O174" s="250"/>
      <c r="P174" s="311"/>
      <c r="Q174" s="274"/>
    </row>
    <row r="175" spans="1:17" s="109" customFormat="1" ht="21.95" customHeight="1" thickBot="1" x14ac:dyDescent="0.3">
      <c r="A175" s="216" t="s">
        <v>128</v>
      </c>
      <c r="B175" s="217"/>
      <c r="C175" s="217" t="s">
        <v>127</v>
      </c>
      <c r="D175" s="217"/>
      <c r="E175" s="217"/>
      <c r="F175" s="276"/>
      <c r="G175" s="219"/>
      <c r="H175" s="220"/>
      <c r="I175" s="221"/>
      <c r="J175" s="222"/>
      <c r="K175" s="220">
        <f>SUM(K172:K174)</f>
        <v>10</v>
      </c>
      <c r="L175" s="222">
        <f>SUM(L172:L174)</f>
        <v>10</v>
      </c>
      <c r="M175" s="219"/>
      <c r="N175" s="220">
        <f>SUM(N172:N174)</f>
        <v>35</v>
      </c>
      <c r="O175" s="222">
        <f>SUM(O172:O174)</f>
        <v>35</v>
      </c>
      <c r="P175" s="223"/>
      <c r="Q175" s="224"/>
    </row>
    <row r="176" spans="1:17" s="109" customFormat="1" ht="21.95" customHeight="1" thickBot="1" x14ac:dyDescent="0.3">
      <c r="A176" s="126"/>
      <c r="B176" s="126"/>
      <c r="C176" s="126"/>
      <c r="D176" s="343"/>
      <c r="E176" s="331"/>
      <c r="F176" s="344"/>
      <c r="G176" s="257"/>
      <c r="H176" s="257"/>
      <c r="I176" s="257"/>
      <c r="J176" s="257"/>
      <c r="K176" s="257"/>
      <c r="L176" s="257"/>
      <c r="M176" s="257"/>
      <c r="N176" s="257"/>
      <c r="O176" s="257"/>
      <c r="P176" s="258"/>
      <c r="Q176" s="228"/>
    </row>
    <row r="177" spans="1:19" s="109" customFormat="1" ht="21.95" customHeight="1" x14ac:dyDescent="0.25">
      <c r="A177" s="259"/>
      <c r="B177" s="194"/>
      <c r="C177" s="194" t="s">
        <v>131</v>
      </c>
      <c r="D177" s="194"/>
      <c r="E177" s="194"/>
      <c r="F177" s="238"/>
      <c r="G177" s="239"/>
      <c r="H177" s="240"/>
      <c r="I177" s="241"/>
      <c r="J177" s="242"/>
      <c r="K177" s="240"/>
      <c r="L177" s="242"/>
      <c r="M177" s="239"/>
      <c r="N177" s="240"/>
      <c r="O177" s="242"/>
      <c r="P177" s="279"/>
      <c r="Q177" s="202"/>
    </row>
    <row r="178" spans="1:19" s="109" customFormat="1" ht="21.95" customHeight="1" x14ac:dyDescent="0.25">
      <c r="A178" s="300" t="s">
        <v>132</v>
      </c>
      <c r="B178" s="281" t="s">
        <v>10</v>
      </c>
      <c r="C178" s="281" t="s">
        <v>104</v>
      </c>
      <c r="D178" s="319"/>
      <c r="E178" s="319"/>
      <c r="F178" s="320"/>
      <c r="G178" s="345"/>
      <c r="H178" s="346"/>
      <c r="I178" s="347"/>
      <c r="J178" s="348"/>
      <c r="K178" s="283">
        <v>12.9</v>
      </c>
      <c r="L178" s="285">
        <v>12.9</v>
      </c>
      <c r="M178" s="282"/>
      <c r="N178" s="283"/>
      <c r="O178" s="285"/>
      <c r="P178" s="349"/>
      <c r="Q178" s="287" t="s">
        <v>343</v>
      </c>
    </row>
    <row r="179" spans="1:19" s="109" customFormat="1" ht="21.95" customHeight="1" x14ac:dyDescent="0.25">
      <c r="A179" s="300" t="s">
        <v>132</v>
      </c>
      <c r="B179" s="281" t="s">
        <v>6</v>
      </c>
      <c r="C179" s="281" t="s">
        <v>336</v>
      </c>
      <c r="D179" s="319"/>
      <c r="E179" s="319"/>
      <c r="F179" s="320"/>
      <c r="G179" s="345"/>
      <c r="H179" s="346"/>
      <c r="I179" s="347"/>
      <c r="J179" s="348"/>
      <c r="K179" s="283"/>
      <c r="L179" s="285"/>
      <c r="M179" s="282"/>
      <c r="N179" s="283">
        <v>98.5</v>
      </c>
      <c r="O179" s="285">
        <v>98.48</v>
      </c>
      <c r="P179" s="349"/>
      <c r="Q179" s="287"/>
    </row>
    <row r="180" spans="1:19" s="109" customFormat="1" ht="21.95" customHeight="1" x14ac:dyDescent="0.25">
      <c r="A180" s="264" t="s">
        <v>132</v>
      </c>
      <c r="B180" s="214" t="s">
        <v>42</v>
      </c>
      <c r="C180" s="214" t="s">
        <v>43</v>
      </c>
      <c r="D180" s="350"/>
      <c r="E180" s="350"/>
      <c r="F180" s="351"/>
      <c r="G180" s="206"/>
      <c r="H180" s="207"/>
      <c r="I180" s="208"/>
      <c r="J180" s="209">
        <v>90</v>
      </c>
      <c r="K180" s="207">
        <v>77.099999999999994</v>
      </c>
      <c r="L180" s="209">
        <v>0</v>
      </c>
      <c r="M180" s="206">
        <v>90</v>
      </c>
      <c r="N180" s="207">
        <v>0</v>
      </c>
      <c r="O180" s="209">
        <v>0</v>
      </c>
      <c r="P180" s="210"/>
      <c r="Q180" s="267" t="s">
        <v>344</v>
      </c>
    </row>
    <row r="181" spans="1:19" s="109" customFormat="1" ht="21.95" customHeight="1" thickBot="1" x14ac:dyDescent="0.3">
      <c r="A181" s="275"/>
      <c r="B181" s="217"/>
      <c r="C181" s="217" t="s">
        <v>131</v>
      </c>
      <c r="D181" s="217"/>
      <c r="E181" s="217"/>
      <c r="F181" s="276"/>
      <c r="G181" s="219"/>
      <c r="H181" s="220"/>
      <c r="I181" s="221"/>
      <c r="J181" s="222">
        <f>SUM(J177:J180)</f>
        <v>90</v>
      </c>
      <c r="K181" s="220">
        <f>SUM(K178:K180)</f>
        <v>90</v>
      </c>
      <c r="L181" s="222">
        <f>SUM(L178:L180)</f>
        <v>12.9</v>
      </c>
      <c r="M181" s="219">
        <f>SUM(M178:M180)</f>
        <v>90</v>
      </c>
      <c r="N181" s="220">
        <f>SUM(N178:N180)</f>
        <v>98.5</v>
      </c>
      <c r="O181" s="222">
        <f>SUM(O178:O180)</f>
        <v>98.48</v>
      </c>
      <c r="P181" s="223">
        <f>SUM(P180)</f>
        <v>0</v>
      </c>
      <c r="Q181" s="224"/>
    </row>
    <row r="182" spans="1:19" s="109" customFormat="1" ht="25.5" customHeight="1" thickBot="1" x14ac:dyDescent="0.3">
      <c r="A182" s="126"/>
      <c r="B182" s="126"/>
      <c r="C182" s="126"/>
      <c r="D182" s="343"/>
      <c r="E182" s="331"/>
      <c r="F182" s="344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228"/>
    </row>
    <row r="183" spans="1:19" s="109" customFormat="1" ht="21.95" customHeight="1" x14ac:dyDescent="0.25">
      <c r="A183" s="237"/>
      <c r="B183" s="194"/>
      <c r="C183" s="194" t="s">
        <v>133</v>
      </c>
      <c r="D183" s="312"/>
      <c r="E183" s="312"/>
      <c r="F183" s="342"/>
      <c r="G183" s="352"/>
      <c r="H183" s="353"/>
      <c r="I183" s="354"/>
      <c r="J183" s="355"/>
      <c r="K183" s="353"/>
      <c r="L183" s="355"/>
      <c r="M183" s="352"/>
      <c r="N183" s="353"/>
      <c r="O183" s="355"/>
      <c r="P183" s="356"/>
      <c r="Q183" s="357"/>
    </row>
    <row r="184" spans="1:19" ht="21.95" customHeight="1" x14ac:dyDescent="0.2">
      <c r="A184" s="244" t="s">
        <v>134</v>
      </c>
      <c r="B184" s="214" t="s">
        <v>3</v>
      </c>
      <c r="C184" s="269" t="s">
        <v>111</v>
      </c>
      <c r="D184" s="214"/>
      <c r="E184" s="214"/>
      <c r="F184" s="203"/>
      <c r="G184" s="206">
        <v>0</v>
      </c>
      <c r="H184" s="207">
        <v>25</v>
      </c>
      <c r="I184" s="208">
        <v>25</v>
      </c>
      <c r="J184" s="209"/>
      <c r="K184" s="207">
        <v>50</v>
      </c>
      <c r="L184" s="209">
        <v>25</v>
      </c>
      <c r="M184" s="206"/>
      <c r="N184" s="207">
        <v>30</v>
      </c>
      <c r="O184" s="209">
        <v>30</v>
      </c>
      <c r="P184" s="210"/>
      <c r="Q184" s="267" t="s">
        <v>5</v>
      </c>
      <c r="R184" s="115"/>
      <c r="S184" s="77"/>
    </row>
    <row r="185" spans="1:19" s="109" customFormat="1" ht="21.95" customHeight="1" thickBot="1" x14ac:dyDescent="0.3">
      <c r="A185" s="216" t="s">
        <v>134</v>
      </c>
      <c r="B185" s="217"/>
      <c r="C185" s="217" t="s">
        <v>133</v>
      </c>
      <c r="D185" s="217"/>
      <c r="E185" s="217"/>
      <c r="F185" s="276"/>
      <c r="G185" s="219">
        <f>SUM(G184)</f>
        <v>0</v>
      </c>
      <c r="H185" s="220">
        <f>SUM(H184)</f>
        <v>25</v>
      </c>
      <c r="I185" s="221">
        <f>SUM(I184)</f>
        <v>25</v>
      </c>
      <c r="J185" s="222"/>
      <c r="K185" s="220">
        <f>SUM(K184)</f>
        <v>50</v>
      </c>
      <c r="L185" s="222">
        <f>SUM(L184)</f>
        <v>25</v>
      </c>
      <c r="M185" s="219"/>
      <c r="N185" s="220">
        <f>SUM(N184)</f>
        <v>30</v>
      </c>
      <c r="O185" s="222">
        <f>SUM(O184)</f>
        <v>30</v>
      </c>
      <c r="P185" s="223">
        <f>SUM(P184)</f>
        <v>0</v>
      </c>
      <c r="Q185" s="224"/>
    </row>
    <row r="186" spans="1:19" s="109" customFormat="1" ht="21.95" customHeight="1" thickBot="1" x14ac:dyDescent="0.3">
      <c r="A186" s="126"/>
      <c r="B186" s="126"/>
      <c r="C186" s="126"/>
      <c r="D186" s="126"/>
      <c r="E186" s="126"/>
      <c r="F186" s="126"/>
      <c r="G186" s="257"/>
      <c r="H186" s="257"/>
      <c r="I186" s="257"/>
      <c r="J186" s="257"/>
      <c r="K186" s="257"/>
      <c r="L186" s="257"/>
      <c r="M186" s="257"/>
      <c r="N186" s="257"/>
      <c r="O186" s="257"/>
      <c r="P186" s="258"/>
      <c r="Q186" s="228"/>
    </row>
    <row r="187" spans="1:19" s="109" customFormat="1" ht="21.95" customHeight="1" x14ac:dyDescent="0.25">
      <c r="A187" s="259"/>
      <c r="B187" s="194"/>
      <c r="C187" s="194" t="s">
        <v>135</v>
      </c>
      <c r="D187" s="194"/>
      <c r="E187" s="194"/>
      <c r="F187" s="238"/>
      <c r="G187" s="239"/>
      <c r="H187" s="240"/>
      <c r="I187" s="241"/>
      <c r="J187" s="242"/>
      <c r="K187" s="240"/>
      <c r="L187" s="242"/>
      <c r="M187" s="239"/>
      <c r="N187" s="240"/>
      <c r="O187" s="242"/>
      <c r="P187" s="279"/>
      <c r="Q187" s="202"/>
    </row>
    <row r="188" spans="1:19" s="109" customFormat="1" ht="21.95" customHeight="1" x14ac:dyDescent="0.2">
      <c r="A188" s="300" t="s">
        <v>136</v>
      </c>
      <c r="B188" s="281" t="s">
        <v>62</v>
      </c>
      <c r="C188" s="281" t="s">
        <v>63</v>
      </c>
      <c r="D188" s="281"/>
      <c r="E188" s="281"/>
      <c r="F188" s="321"/>
      <c r="G188" s="282">
        <v>0</v>
      </c>
      <c r="H188" s="283">
        <v>0.3</v>
      </c>
      <c r="I188" s="284">
        <v>0.23</v>
      </c>
      <c r="J188" s="285">
        <v>0.3</v>
      </c>
      <c r="K188" s="283">
        <v>0.3</v>
      </c>
      <c r="L188" s="285">
        <v>0.24</v>
      </c>
      <c r="M188" s="282">
        <v>0.5</v>
      </c>
      <c r="N188" s="283">
        <v>0.5</v>
      </c>
      <c r="O188" s="285">
        <v>0.5</v>
      </c>
      <c r="P188" s="286">
        <v>0.5</v>
      </c>
      <c r="Q188" s="287"/>
    </row>
    <row r="189" spans="1:19" s="109" customFormat="1" ht="21.95" customHeight="1" x14ac:dyDescent="0.2">
      <c r="A189" s="264" t="s">
        <v>136</v>
      </c>
      <c r="B189" s="214" t="s">
        <v>13</v>
      </c>
      <c r="C189" s="214" t="s">
        <v>14</v>
      </c>
      <c r="D189" s="214"/>
      <c r="E189" s="214"/>
      <c r="F189" s="203"/>
      <c r="G189" s="206">
        <v>25</v>
      </c>
      <c r="H189" s="207">
        <v>24.7</v>
      </c>
      <c r="I189" s="208">
        <v>23.21</v>
      </c>
      <c r="J189" s="209">
        <v>24.7</v>
      </c>
      <c r="K189" s="207">
        <v>24.7</v>
      </c>
      <c r="L189" s="209">
        <v>23.84</v>
      </c>
      <c r="M189" s="206">
        <v>25</v>
      </c>
      <c r="N189" s="207">
        <v>26.2</v>
      </c>
      <c r="O189" s="209">
        <v>26.1</v>
      </c>
      <c r="P189" s="210">
        <v>30</v>
      </c>
      <c r="Q189" s="267" t="s">
        <v>137</v>
      </c>
    </row>
    <row r="190" spans="1:19" s="109" customFormat="1" ht="21.95" customHeight="1" thickBot="1" x14ac:dyDescent="0.3">
      <c r="A190" s="275" t="s">
        <v>136</v>
      </c>
      <c r="B190" s="217"/>
      <c r="C190" s="217" t="s">
        <v>135</v>
      </c>
      <c r="D190" s="217"/>
      <c r="E190" s="217"/>
      <c r="F190" s="276"/>
      <c r="G190" s="219">
        <f t="shared" ref="G190:P190" si="10">SUM(G188:G189)</f>
        <v>25</v>
      </c>
      <c r="H190" s="220">
        <f t="shared" si="10"/>
        <v>25</v>
      </c>
      <c r="I190" s="221">
        <f t="shared" si="10"/>
        <v>23.44</v>
      </c>
      <c r="J190" s="222">
        <f t="shared" si="10"/>
        <v>25</v>
      </c>
      <c r="K190" s="220">
        <f t="shared" si="10"/>
        <v>25</v>
      </c>
      <c r="L190" s="222">
        <f t="shared" si="10"/>
        <v>24.08</v>
      </c>
      <c r="M190" s="219">
        <f>SUM(M188:M189)</f>
        <v>25.5</v>
      </c>
      <c r="N190" s="220">
        <f>SUM(N188:N189)</f>
        <v>26.7</v>
      </c>
      <c r="O190" s="222">
        <f>SUM(O188:O189)</f>
        <v>26.6</v>
      </c>
      <c r="P190" s="223">
        <f t="shared" si="10"/>
        <v>30.5</v>
      </c>
      <c r="Q190" s="224"/>
    </row>
    <row r="191" spans="1:19" s="109" customFormat="1" ht="21.95" customHeight="1" thickBot="1" x14ac:dyDescent="0.3">
      <c r="A191" s="126"/>
      <c r="B191" s="126"/>
      <c r="C191" s="126"/>
      <c r="D191" s="126"/>
      <c r="E191" s="126"/>
      <c r="F191" s="126"/>
      <c r="G191" s="257"/>
      <c r="H191" s="257"/>
      <c r="I191" s="257"/>
      <c r="J191" s="257"/>
      <c r="K191" s="257"/>
      <c r="L191" s="257"/>
      <c r="M191" s="257"/>
      <c r="N191" s="257"/>
      <c r="O191" s="257"/>
      <c r="P191" s="258"/>
      <c r="Q191" s="228"/>
    </row>
    <row r="192" spans="1:19" s="109" customFormat="1" ht="21.95" customHeight="1" x14ac:dyDescent="0.25">
      <c r="A192" s="259"/>
      <c r="B192" s="194"/>
      <c r="C192" s="194" t="s">
        <v>345</v>
      </c>
      <c r="D192" s="194"/>
      <c r="E192" s="194"/>
      <c r="F192" s="238"/>
      <c r="G192" s="239"/>
      <c r="H192" s="240"/>
      <c r="I192" s="241"/>
      <c r="J192" s="263"/>
      <c r="K192" s="240"/>
      <c r="L192" s="262"/>
      <c r="M192" s="239"/>
      <c r="N192" s="240"/>
      <c r="O192" s="241"/>
      <c r="P192" s="243"/>
      <c r="Q192" s="202"/>
    </row>
    <row r="193" spans="1:19" s="109" customFormat="1" ht="21.95" customHeight="1" x14ac:dyDescent="0.2">
      <c r="A193" s="264" t="s">
        <v>346</v>
      </c>
      <c r="B193" s="214" t="s">
        <v>347</v>
      </c>
      <c r="C193" s="214" t="s">
        <v>348</v>
      </c>
      <c r="D193" s="214"/>
      <c r="E193" s="214"/>
      <c r="F193" s="203"/>
      <c r="G193" s="206"/>
      <c r="H193" s="207"/>
      <c r="I193" s="208"/>
      <c r="J193" s="266"/>
      <c r="K193" s="207"/>
      <c r="L193" s="265"/>
      <c r="M193" s="206"/>
      <c r="N193" s="207">
        <v>17.2</v>
      </c>
      <c r="O193" s="208">
        <v>17.149999999999999</v>
      </c>
      <c r="P193" s="235"/>
      <c r="Q193" s="267" t="s">
        <v>349</v>
      </c>
    </row>
    <row r="194" spans="1:19" s="109" customFormat="1" ht="21.95" customHeight="1" thickBot="1" x14ac:dyDescent="0.3">
      <c r="A194" s="275" t="s">
        <v>346</v>
      </c>
      <c r="B194" s="217"/>
      <c r="C194" s="217" t="s">
        <v>345</v>
      </c>
      <c r="D194" s="217"/>
      <c r="E194" s="217"/>
      <c r="F194" s="276"/>
      <c r="G194" s="219"/>
      <c r="H194" s="220"/>
      <c r="I194" s="221"/>
      <c r="J194" s="278"/>
      <c r="K194" s="220"/>
      <c r="L194" s="277"/>
      <c r="M194" s="219"/>
      <c r="N194" s="220">
        <f>SUM(N193)</f>
        <v>17.2</v>
      </c>
      <c r="O194" s="221">
        <f>SUM(O193)</f>
        <v>17.149999999999999</v>
      </c>
      <c r="P194" s="236"/>
      <c r="Q194" s="224"/>
    </row>
    <row r="195" spans="1:19" s="109" customFormat="1" ht="21.95" customHeight="1" thickBot="1" x14ac:dyDescent="0.3">
      <c r="A195" s="126"/>
      <c r="B195" s="126"/>
      <c r="C195" s="126"/>
      <c r="D195" s="126"/>
      <c r="E195" s="126"/>
      <c r="F195" s="126"/>
      <c r="G195" s="257"/>
      <c r="H195" s="257"/>
      <c r="I195" s="257"/>
      <c r="J195" s="257"/>
      <c r="K195" s="257"/>
      <c r="L195" s="257"/>
      <c r="M195" s="257"/>
      <c r="N195" s="257"/>
      <c r="O195" s="257"/>
      <c r="P195" s="258"/>
      <c r="Q195" s="228"/>
    </row>
    <row r="196" spans="1:19" s="109" customFormat="1" ht="21.95" customHeight="1" x14ac:dyDescent="0.25">
      <c r="A196" s="259"/>
      <c r="B196" s="194"/>
      <c r="C196" s="194" t="s">
        <v>138</v>
      </c>
      <c r="D196" s="194"/>
      <c r="E196" s="194"/>
      <c r="F196" s="238"/>
      <c r="G196" s="239"/>
      <c r="H196" s="240"/>
      <c r="I196" s="241"/>
      <c r="J196" s="242"/>
      <c r="K196" s="240"/>
      <c r="L196" s="241"/>
      <c r="M196" s="239"/>
      <c r="N196" s="240"/>
      <c r="O196" s="241"/>
      <c r="P196" s="358"/>
      <c r="Q196" s="202"/>
    </row>
    <row r="197" spans="1:19" s="109" customFormat="1" ht="21.95" customHeight="1" x14ac:dyDescent="0.2">
      <c r="A197" s="300" t="s">
        <v>139</v>
      </c>
      <c r="B197" s="281" t="s">
        <v>10</v>
      </c>
      <c r="C197" s="281" t="s">
        <v>104</v>
      </c>
      <c r="D197" s="281"/>
      <c r="E197" s="281"/>
      <c r="F197" s="321"/>
      <c r="G197" s="282"/>
      <c r="H197" s="283"/>
      <c r="I197" s="284"/>
      <c r="J197" s="285"/>
      <c r="K197" s="283"/>
      <c r="L197" s="284"/>
      <c r="M197" s="282"/>
      <c r="N197" s="283"/>
      <c r="O197" s="284"/>
      <c r="P197" s="359"/>
      <c r="Q197" s="287"/>
    </row>
    <row r="198" spans="1:19" s="109" customFormat="1" ht="21.95" customHeight="1" x14ac:dyDescent="0.2">
      <c r="A198" s="300" t="s">
        <v>139</v>
      </c>
      <c r="B198" s="281" t="s">
        <v>62</v>
      </c>
      <c r="C198" s="281" t="s">
        <v>63</v>
      </c>
      <c r="D198" s="281"/>
      <c r="E198" s="281"/>
      <c r="F198" s="321"/>
      <c r="G198" s="282">
        <v>15</v>
      </c>
      <c r="H198" s="283">
        <v>15.6</v>
      </c>
      <c r="I198" s="284">
        <v>15.54</v>
      </c>
      <c r="J198" s="285">
        <v>16</v>
      </c>
      <c r="K198" s="283">
        <v>16</v>
      </c>
      <c r="L198" s="284">
        <v>13.38</v>
      </c>
      <c r="M198" s="282">
        <v>16</v>
      </c>
      <c r="N198" s="283">
        <v>16</v>
      </c>
      <c r="O198" s="284">
        <v>0</v>
      </c>
      <c r="P198" s="359">
        <v>15</v>
      </c>
      <c r="Q198" s="287" t="s">
        <v>140</v>
      </c>
    </row>
    <row r="199" spans="1:19" s="109" customFormat="1" ht="25.5" customHeight="1" x14ac:dyDescent="0.2">
      <c r="A199" s="264" t="s">
        <v>139</v>
      </c>
      <c r="B199" s="214" t="s">
        <v>6</v>
      </c>
      <c r="C199" s="214" t="s">
        <v>141</v>
      </c>
      <c r="D199" s="214"/>
      <c r="E199" s="214"/>
      <c r="F199" s="203"/>
      <c r="G199" s="206"/>
      <c r="H199" s="207"/>
      <c r="I199" s="208"/>
      <c r="J199" s="209"/>
      <c r="K199" s="207"/>
      <c r="L199" s="208"/>
      <c r="M199" s="206"/>
      <c r="N199" s="207"/>
      <c r="O199" s="208"/>
      <c r="P199" s="360"/>
      <c r="Q199" s="211" t="s">
        <v>142</v>
      </c>
    </row>
    <row r="200" spans="1:19" s="109" customFormat="1" ht="23.25" customHeight="1" x14ac:dyDescent="0.2">
      <c r="A200" s="268" t="s">
        <v>139</v>
      </c>
      <c r="B200" s="269" t="s">
        <v>155</v>
      </c>
      <c r="C200" s="214" t="s">
        <v>156</v>
      </c>
      <c r="D200" s="269"/>
      <c r="E200" s="269"/>
      <c r="F200" s="315"/>
      <c r="G200" s="247">
        <v>0</v>
      </c>
      <c r="H200" s="248">
        <v>3900</v>
      </c>
      <c r="I200" s="249">
        <v>0</v>
      </c>
      <c r="J200" s="250"/>
      <c r="K200" s="248">
        <v>6900</v>
      </c>
      <c r="L200" s="249">
        <v>0</v>
      </c>
      <c r="M200" s="247"/>
      <c r="N200" s="248">
        <v>6900</v>
      </c>
      <c r="O200" s="249">
        <v>0</v>
      </c>
      <c r="P200" s="361"/>
      <c r="Q200" s="327" t="s">
        <v>266</v>
      </c>
    </row>
    <row r="201" spans="1:19" s="109" customFormat="1" ht="21.95" customHeight="1" thickBot="1" x14ac:dyDescent="0.3">
      <c r="A201" s="275" t="s">
        <v>139</v>
      </c>
      <c r="B201" s="217"/>
      <c r="C201" s="217" t="s">
        <v>138</v>
      </c>
      <c r="D201" s="217"/>
      <c r="E201" s="217"/>
      <c r="F201" s="276"/>
      <c r="G201" s="219">
        <f t="shared" ref="G201:P201" si="11">SUM(G197:G200)</f>
        <v>15</v>
      </c>
      <c r="H201" s="220">
        <f t="shared" si="11"/>
        <v>3915.6</v>
      </c>
      <c r="I201" s="221">
        <f t="shared" si="11"/>
        <v>15.54</v>
      </c>
      <c r="J201" s="222">
        <f t="shared" si="11"/>
        <v>16</v>
      </c>
      <c r="K201" s="220">
        <f t="shared" si="11"/>
        <v>6916</v>
      </c>
      <c r="L201" s="221">
        <f t="shared" si="11"/>
        <v>13.38</v>
      </c>
      <c r="M201" s="219">
        <f>SUM(M197:M200)</f>
        <v>16</v>
      </c>
      <c r="N201" s="220">
        <f>SUM(N197:N200)</f>
        <v>6916</v>
      </c>
      <c r="O201" s="221">
        <f>SUM(O197:O200)</f>
        <v>0</v>
      </c>
      <c r="P201" s="362">
        <f t="shared" si="11"/>
        <v>15</v>
      </c>
      <c r="Q201" s="224"/>
    </row>
    <row r="202" spans="1:19" s="109" customFormat="1" ht="25.5" customHeight="1" thickBot="1" x14ac:dyDescent="0.3">
      <c r="A202" s="126"/>
      <c r="B202" s="126"/>
      <c r="C202" s="126"/>
      <c r="D202" s="126"/>
      <c r="E202" s="126"/>
      <c r="F202" s="126"/>
      <c r="G202" s="257"/>
      <c r="H202" s="257"/>
      <c r="I202" s="257"/>
      <c r="J202" s="257"/>
      <c r="K202" s="257"/>
      <c r="L202" s="257"/>
      <c r="M202" s="257"/>
      <c r="N202" s="257"/>
      <c r="O202" s="257"/>
      <c r="P202" s="258"/>
      <c r="Q202" s="228"/>
    </row>
    <row r="203" spans="1:19" s="109" customFormat="1" ht="21.95" customHeight="1" x14ac:dyDescent="0.25">
      <c r="A203" s="259"/>
      <c r="B203" s="194"/>
      <c r="C203" s="194" t="s">
        <v>143</v>
      </c>
      <c r="D203" s="194"/>
      <c r="E203" s="194"/>
      <c r="F203" s="238"/>
      <c r="G203" s="239"/>
      <c r="H203" s="240"/>
      <c r="I203" s="241"/>
      <c r="J203" s="242"/>
      <c r="K203" s="240"/>
      <c r="L203" s="242"/>
      <c r="M203" s="239"/>
      <c r="N203" s="240"/>
      <c r="O203" s="242"/>
      <c r="P203" s="279"/>
      <c r="Q203" s="202"/>
    </row>
    <row r="204" spans="1:19" s="1" customFormat="1" ht="21.95" customHeight="1" x14ac:dyDescent="0.2">
      <c r="A204" s="300" t="s">
        <v>144</v>
      </c>
      <c r="B204" s="281" t="s">
        <v>71</v>
      </c>
      <c r="C204" s="281" t="s">
        <v>72</v>
      </c>
      <c r="D204" s="281"/>
      <c r="E204" s="281"/>
      <c r="F204" s="321"/>
      <c r="G204" s="282"/>
      <c r="H204" s="283"/>
      <c r="I204" s="284"/>
      <c r="J204" s="285"/>
      <c r="K204" s="283">
        <v>6</v>
      </c>
      <c r="L204" s="285">
        <v>5.96</v>
      </c>
      <c r="M204" s="282"/>
      <c r="N204" s="283">
        <v>15</v>
      </c>
      <c r="O204" s="285">
        <v>15</v>
      </c>
      <c r="P204" s="286"/>
      <c r="Q204" s="287"/>
    </row>
    <row r="205" spans="1:19" s="1" customFormat="1" ht="21.95" customHeight="1" x14ac:dyDescent="0.2">
      <c r="A205" s="300" t="s">
        <v>144</v>
      </c>
      <c r="B205" s="281" t="s">
        <v>145</v>
      </c>
      <c r="C205" s="281" t="s">
        <v>146</v>
      </c>
      <c r="D205" s="281"/>
      <c r="E205" s="281"/>
      <c r="F205" s="321"/>
      <c r="G205" s="206"/>
      <c r="H205" s="207"/>
      <c r="I205" s="208"/>
      <c r="J205" s="209"/>
      <c r="K205" s="207"/>
      <c r="L205" s="209"/>
      <c r="M205" s="206"/>
      <c r="N205" s="207"/>
      <c r="O205" s="209"/>
      <c r="P205" s="210"/>
      <c r="Q205" s="267"/>
    </row>
    <row r="206" spans="1:19" s="1" customFormat="1" ht="21.95" customHeight="1" x14ac:dyDescent="0.2">
      <c r="A206" s="300" t="s">
        <v>144</v>
      </c>
      <c r="B206" s="281" t="s">
        <v>35</v>
      </c>
      <c r="C206" s="281" t="s">
        <v>36</v>
      </c>
      <c r="D206" s="281"/>
      <c r="E206" s="281"/>
      <c r="F206" s="321"/>
      <c r="G206" s="206"/>
      <c r="H206" s="207"/>
      <c r="I206" s="208"/>
      <c r="J206" s="209"/>
      <c r="K206" s="207"/>
      <c r="L206" s="209"/>
      <c r="M206" s="206"/>
      <c r="N206" s="207"/>
      <c r="O206" s="209"/>
      <c r="P206" s="210"/>
      <c r="Q206" s="267"/>
    </row>
    <row r="207" spans="1:19" ht="27" customHeight="1" x14ac:dyDescent="0.2">
      <c r="A207" s="264" t="s">
        <v>144</v>
      </c>
      <c r="B207" s="214" t="s">
        <v>10</v>
      </c>
      <c r="C207" s="214" t="s">
        <v>34</v>
      </c>
      <c r="D207" s="214"/>
      <c r="E207" s="214"/>
      <c r="F207" s="203"/>
      <c r="G207" s="290">
        <v>20</v>
      </c>
      <c r="H207" s="291">
        <v>20</v>
      </c>
      <c r="I207" s="292">
        <v>0</v>
      </c>
      <c r="J207" s="226">
        <v>50</v>
      </c>
      <c r="K207" s="291">
        <v>50</v>
      </c>
      <c r="L207" s="226">
        <v>13.98</v>
      </c>
      <c r="M207" s="290">
        <v>50</v>
      </c>
      <c r="N207" s="291">
        <v>4.5</v>
      </c>
      <c r="O207" s="226">
        <v>0</v>
      </c>
      <c r="P207" s="293">
        <v>50</v>
      </c>
      <c r="Q207" s="310" t="s">
        <v>147</v>
      </c>
      <c r="R207" s="110"/>
      <c r="S207" s="110"/>
    </row>
    <row r="208" spans="1:19" ht="21.75" customHeight="1" x14ac:dyDescent="0.2">
      <c r="A208" s="264" t="s">
        <v>144</v>
      </c>
      <c r="B208" s="214" t="s">
        <v>11</v>
      </c>
      <c r="C208" s="214" t="s">
        <v>12</v>
      </c>
      <c r="D208" s="214"/>
      <c r="E208" s="214"/>
      <c r="F208" s="203"/>
      <c r="G208" s="206">
        <v>29</v>
      </c>
      <c r="H208" s="207">
        <v>29</v>
      </c>
      <c r="I208" s="208">
        <v>24.95</v>
      </c>
      <c r="J208" s="209">
        <v>29</v>
      </c>
      <c r="K208" s="207">
        <v>46.4</v>
      </c>
      <c r="L208" s="209">
        <v>46.38</v>
      </c>
      <c r="M208" s="206">
        <v>40</v>
      </c>
      <c r="N208" s="207">
        <v>50.3</v>
      </c>
      <c r="O208" s="209">
        <v>50.29</v>
      </c>
      <c r="P208" s="210">
        <v>50</v>
      </c>
      <c r="Q208" s="211" t="s">
        <v>148</v>
      </c>
      <c r="R208" s="77"/>
      <c r="S208" s="77"/>
    </row>
    <row r="209" spans="1:21" ht="21.95" customHeight="1" x14ac:dyDescent="0.2">
      <c r="A209" s="264" t="s">
        <v>144</v>
      </c>
      <c r="B209" s="214" t="s">
        <v>120</v>
      </c>
      <c r="C209" s="214" t="s">
        <v>149</v>
      </c>
      <c r="D209" s="214"/>
      <c r="E209" s="214"/>
      <c r="F209" s="203"/>
      <c r="G209" s="206"/>
      <c r="H209" s="207"/>
      <c r="I209" s="208"/>
      <c r="J209" s="209"/>
      <c r="K209" s="207"/>
      <c r="L209" s="209"/>
      <c r="M209" s="206"/>
      <c r="N209" s="207"/>
      <c r="O209" s="209"/>
      <c r="P209" s="210"/>
      <c r="Q209" s="267"/>
      <c r="R209" s="77"/>
      <c r="S209" s="77"/>
    </row>
    <row r="210" spans="1:21" ht="36" customHeight="1" x14ac:dyDescent="0.2">
      <c r="A210" s="264" t="s">
        <v>144</v>
      </c>
      <c r="B210" s="214" t="s">
        <v>93</v>
      </c>
      <c r="C210" s="214" t="s">
        <v>94</v>
      </c>
      <c r="D210" s="214"/>
      <c r="E210" s="214"/>
      <c r="F210" s="203"/>
      <c r="G210" s="206">
        <v>538</v>
      </c>
      <c r="H210" s="207">
        <v>543.5</v>
      </c>
      <c r="I210" s="208">
        <v>543.42999999999995</v>
      </c>
      <c r="J210" s="209">
        <v>545</v>
      </c>
      <c r="K210" s="207">
        <v>545</v>
      </c>
      <c r="L210" s="209">
        <v>539.54</v>
      </c>
      <c r="M210" s="206">
        <v>545</v>
      </c>
      <c r="N210" s="207">
        <v>538.20000000000005</v>
      </c>
      <c r="O210" s="209">
        <v>538.12</v>
      </c>
      <c r="P210" s="210">
        <v>545</v>
      </c>
      <c r="Q210" s="211" t="s">
        <v>150</v>
      </c>
      <c r="R210" s="77"/>
      <c r="S210" s="77"/>
    </row>
    <row r="211" spans="1:21" ht="21.95" customHeight="1" x14ac:dyDescent="0.2">
      <c r="A211" s="264" t="s">
        <v>144</v>
      </c>
      <c r="B211" s="214" t="s">
        <v>95</v>
      </c>
      <c r="C211" s="214" t="s">
        <v>96</v>
      </c>
      <c r="D211" s="214"/>
      <c r="E211" s="214"/>
      <c r="F211" s="203"/>
      <c r="G211" s="206">
        <v>250</v>
      </c>
      <c r="H211" s="207">
        <v>250</v>
      </c>
      <c r="I211" s="208">
        <v>163.36000000000001</v>
      </c>
      <c r="J211" s="209">
        <v>200</v>
      </c>
      <c r="K211" s="207">
        <v>200</v>
      </c>
      <c r="L211" s="209">
        <v>59.61</v>
      </c>
      <c r="M211" s="206">
        <v>200</v>
      </c>
      <c r="N211" s="207">
        <v>200</v>
      </c>
      <c r="O211" s="209">
        <v>48.59</v>
      </c>
      <c r="P211" s="210">
        <v>250</v>
      </c>
      <c r="Q211" s="267" t="s">
        <v>288</v>
      </c>
      <c r="R211" s="77"/>
      <c r="S211" s="77"/>
    </row>
    <row r="212" spans="1:21" ht="66.75" customHeight="1" x14ac:dyDescent="0.2">
      <c r="A212" s="264" t="s">
        <v>144</v>
      </c>
      <c r="B212" s="214" t="s">
        <v>13</v>
      </c>
      <c r="C212" s="214" t="s">
        <v>14</v>
      </c>
      <c r="D212" s="214"/>
      <c r="E212" s="214"/>
      <c r="F212" s="203"/>
      <c r="G212" s="206">
        <v>400</v>
      </c>
      <c r="H212" s="207">
        <v>393.5</v>
      </c>
      <c r="I212" s="208">
        <v>11.62</v>
      </c>
      <c r="J212" s="209">
        <v>600</v>
      </c>
      <c r="K212" s="207">
        <v>346</v>
      </c>
      <c r="L212" s="209">
        <v>47.19</v>
      </c>
      <c r="M212" s="206">
        <v>900</v>
      </c>
      <c r="N212" s="207">
        <v>858.2</v>
      </c>
      <c r="O212" s="209">
        <v>34</v>
      </c>
      <c r="P212" s="210">
        <v>900</v>
      </c>
      <c r="Q212" s="363" t="s">
        <v>381</v>
      </c>
      <c r="R212" s="110"/>
      <c r="S212" s="110"/>
    </row>
    <row r="213" spans="1:21" ht="23.25" customHeight="1" x14ac:dyDescent="0.2">
      <c r="A213" s="300" t="s">
        <v>144</v>
      </c>
      <c r="B213" s="281" t="s">
        <v>37</v>
      </c>
      <c r="C213" s="281" t="s">
        <v>38</v>
      </c>
      <c r="D213" s="281"/>
      <c r="E213" s="281"/>
      <c r="F213" s="321"/>
      <c r="G213" s="290">
        <v>0</v>
      </c>
      <c r="H213" s="291">
        <v>10.3</v>
      </c>
      <c r="I213" s="292">
        <v>10.29</v>
      </c>
      <c r="J213" s="226"/>
      <c r="K213" s="291"/>
      <c r="L213" s="226"/>
      <c r="M213" s="290"/>
      <c r="N213" s="291"/>
      <c r="O213" s="226"/>
      <c r="P213" s="293"/>
      <c r="Q213" s="310"/>
      <c r="R213" s="116"/>
      <c r="S213" s="116"/>
    </row>
    <row r="214" spans="1:21" ht="21.95" customHeight="1" x14ac:dyDescent="0.2">
      <c r="A214" s="264" t="s">
        <v>144</v>
      </c>
      <c r="B214" s="214" t="s">
        <v>67</v>
      </c>
      <c r="C214" s="214" t="s">
        <v>68</v>
      </c>
      <c r="D214" s="269"/>
      <c r="E214" s="269"/>
      <c r="F214" s="315"/>
      <c r="G214" s="247">
        <v>8</v>
      </c>
      <c r="H214" s="248">
        <v>9</v>
      </c>
      <c r="I214" s="249">
        <v>8.81</v>
      </c>
      <c r="J214" s="250">
        <v>10</v>
      </c>
      <c r="K214" s="248">
        <v>13</v>
      </c>
      <c r="L214" s="250">
        <v>12.08</v>
      </c>
      <c r="M214" s="247">
        <v>15</v>
      </c>
      <c r="N214" s="248">
        <v>15</v>
      </c>
      <c r="O214" s="250">
        <v>13.88</v>
      </c>
      <c r="P214" s="311">
        <v>15</v>
      </c>
      <c r="Q214" s="267"/>
      <c r="R214" s="77"/>
      <c r="S214" s="77"/>
    </row>
    <row r="215" spans="1:21" ht="21.95" customHeight="1" x14ac:dyDescent="0.2">
      <c r="A215" s="264" t="s">
        <v>144</v>
      </c>
      <c r="B215" s="214" t="s">
        <v>69</v>
      </c>
      <c r="C215" s="214" t="s">
        <v>70</v>
      </c>
      <c r="D215" s="269"/>
      <c r="E215" s="269"/>
      <c r="F215" s="315"/>
      <c r="G215" s="247">
        <v>10</v>
      </c>
      <c r="H215" s="248">
        <v>10</v>
      </c>
      <c r="I215" s="249">
        <v>0</v>
      </c>
      <c r="J215" s="250">
        <v>10</v>
      </c>
      <c r="K215" s="248">
        <v>10</v>
      </c>
      <c r="L215" s="250">
        <v>10</v>
      </c>
      <c r="M215" s="247">
        <v>10</v>
      </c>
      <c r="N215" s="248">
        <v>10</v>
      </c>
      <c r="O215" s="250">
        <v>10</v>
      </c>
      <c r="P215" s="311">
        <v>10</v>
      </c>
      <c r="Q215" s="267" t="s">
        <v>151</v>
      </c>
      <c r="R215" s="77"/>
      <c r="S215" s="77"/>
    </row>
    <row r="216" spans="1:21" ht="21.95" customHeight="1" x14ac:dyDescent="0.2">
      <c r="A216" s="264" t="s">
        <v>144</v>
      </c>
      <c r="B216" s="214" t="s">
        <v>289</v>
      </c>
      <c r="C216" s="214" t="s">
        <v>290</v>
      </c>
      <c r="D216" s="269"/>
      <c r="E216" s="269"/>
      <c r="F216" s="315"/>
      <c r="G216" s="247">
        <v>0</v>
      </c>
      <c r="H216" s="248">
        <v>5.4</v>
      </c>
      <c r="I216" s="249">
        <v>5.3</v>
      </c>
      <c r="J216" s="250"/>
      <c r="K216" s="248"/>
      <c r="L216" s="250"/>
      <c r="M216" s="247"/>
      <c r="N216" s="248"/>
      <c r="O216" s="250"/>
      <c r="P216" s="311"/>
      <c r="Q216" s="267" t="s">
        <v>291</v>
      </c>
      <c r="R216" s="77"/>
      <c r="S216" s="77"/>
    </row>
    <row r="217" spans="1:21" ht="21.95" customHeight="1" x14ac:dyDescent="0.2">
      <c r="A217" s="264" t="s">
        <v>144</v>
      </c>
      <c r="B217" s="214" t="s">
        <v>152</v>
      </c>
      <c r="C217" s="214" t="s">
        <v>153</v>
      </c>
      <c r="D217" s="269"/>
      <c r="E217" s="269"/>
      <c r="F217" s="315"/>
      <c r="G217" s="247">
        <v>0</v>
      </c>
      <c r="H217" s="248">
        <v>5</v>
      </c>
      <c r="I217" s="249">
        <v>5</v>
      </c>
      <c r="J217" s="250"/>
      <c r="K217" s="248"/>
      <c r="L217" s="250"/>
      <c r="M217" s="247"/>
      <c r="N217" s="248"/>
      <c r="O217" s="250"/>
      <c r="P217" s="311">
        <v>0</v>
      </c>
      <c r="Q217" s="267" t="s">
        <v>292</v>
      </c>
      <c r="R217" s="77"/>
      <c r="S217" s="77"/>
    </row>
    <row r="218" spans="1:21" ht="25.5" customHeight="1" x14ac:dyDescent="0.2">
      <c r="A218" s="264" t="s">
        <v>144</v>
      </c>
      <c r="B218" s="364" t="s">
        <v>154</v>
      </c>
      <c r="C218" s="214" t="s">
        <v>320</v>
      </c>
      <c r="D218" s="269"/>
      <c r="E218" s="269"/>
      <c r="F218" s="315"/>
      <c r="G218" s="206"/>
      <c r="H218" s="207"/>
      <c r="I218" s="208"/>
      <c r="J218" s="209"/>
      <c r="K218" s="207"/>
      <c r="L218" s="209"/>
      <c r="M218" s="206"/>
      <c r="N218" s="207"/>
      <c r="O218" s="209"/>
      <c r="P218" s="210">
        <v>0</v>
      </c>
      <c r="Q218" s="267"/>
      <c r="R218" s="77"/>
      <c r="S218" s="77"/>
    </row>
    <row r="219" spans="1:21" ht="25.5" customHeight="1" x14ac:dyDescent="0.2">
      <c r="A219" s="264" t="s">
        <v>144</v>
      </c>
      <c r="B219" s="364" t="s">
        <v>40</v>
      </c>
      <c r="C219" s="214" t="s">
        <v>41</v>
      </c>
      <c r="D219" s="269"/>
      <c r="E219" s="269"/>
      <c r="F219" s="315"/>
      <c r="G219" s="206">
        <v>0</v>
      </c>
      <c r="H219" s="207">
        <v>12</v>
      </c>
      <c r="I219" s="208">
        <v>11.9</v>
      </c>
      <c r="J219" s="209"/>
      <c r="K219" s="207"/>
      <c r="L219" s="209"/>
      <c r="M219" s="206"/>
      <c r="N219" s="207"/>
      <c r="O219" s="209"/>
      <c r="P219" s="210"/>
      <c r="Q219" s="267" t="s">
        <v>293</v>
      </c>
      <c r="R219" s="77"/>
      <c r="S219" s="77"/>
    </row>
    <row r="220" spans="1:21" ht="30.75" customHeight="1" x14ac:dyDescent="0.2">
      <c r="A220" s="264" t="s">
        <v>144</v>
      </c>
      <c r="B220" s="214" t="s">
        <v>6</v>
      </c>
      <c r="C220" s="214" t="s">
        <v>7</v>
      </c>
      <c r="D220" s="365"/>
      <c r="E220" s="365"/>
      <c r="F220" s="366"/>
      <c r="G220" s="150">
        <v>2225</v>
      </c>
      <c r="H220" s="147">
        <v>2225</v>
      </c>
      <c r="I220" s="148">
        <v>92.23</v>
      </c>
      <c r="J220" s="149">
        <v>2100</v>
      </c>
      <c r="K220" s="147">
        <v>1616.5</v>
      </c>
      <c r="L220" s="149">
        <v>295.07</v>
      </c>
      <c r="M220" s="150">
        <v>3985</v>
      </c>
      <c r="N220" s="147">
        <v>3725.2</v>
      </c>
      <c r="O220" s="149">
        <v>2765.48</v>
      </c>
      <c r="P220" s="151">
        <v>3990</v>
      </c>
      <c r="Q220" s="367" t="s">
        <v>368</v>
      </c>
      <c r="R220" s="117"/>
      <c r="S220" s="117"/>
      <c r="T220" s="118"/>
      <c r="U220" s="118"/>
    </row>
    <row r="221" spans="1:21" ht="25.5" customHeight="1" x14ac:dyDescent="0.2">
      <c r="A221" s="264" t="s">
        <v>144</v>
      </c>
      <c r="B221" s="214" t="s">
        <v>155</v>
      </c>
      <c r="C221" s="214" t="s">
        <v>156</v>
      </c>
      <c r="D221" s="368"/>
      <c r="E221" s="368"/>
      <c r="F221" s="369"/>
      <c r="G221" s="370"/>
      <c r="H221" s="371"/>
      <c r="I221" s="372"/>
      <c r="J221" s="373"/>
      <c r="K221" s="371"/>
      <c r="L221" s="373"/>
      <c r="M221" s="370"/>
      <c r="N221" s="371"/>
      <c r="O221" s="373"/>
      <c r="P221" s="374"/>
      <c r="Q221" s="289"/>
      <c r="R221" s="117"/>
      <c r="S221" s="111"/>
      <c r="T221" s="118"/>
      <c r="U221" s="118"/>
    </row>
    <row r="222" spans="1:21" s="109" customFormat="1" ht="21.95" customHeight="1" thickBot="1" x14ac:dyDescent="0.3">
      <c r="A222" s="275" t="s">
        <v>144</v>
      </c>
      <c r="B222" s="217"/>
      <c r="C222" s="217" t="s">
        <v>143</v>
      </c>
      <c r="D222" s="217"/>
      <c r="E222" s="217"/>
      <c r="F222" s="276"/>
      <c r="G222" s="219">
        <f>SUM(G205:G221)</f>
        <v>3480</v>
      </c>
      <c r="H222" s="220">
        <f>SUM(H205:H221)</f>
        <v>3512.7</v>
      </c>
      <c r="I222" s="221">
        <f>SUM(I205:I221)</f>
        <v>876.88999999999987</v>
      </c>
      <c r="J222" s="222">
        <f t="shared" ref="J222:O222" si="12">SUM(J204:J221)</f>
        <v>3544</v>
      </c>
      <c r="K222" s="220">
        <f t="shared" si="12"/>
        <v>2832.9</v>
      </c>
      <c r="L222" s="222">
        <f t="shared" si="12"/>
        <v>1029.8100000000002</v>
      </c>
      <c r="M222" s="219">
        <f t="shared" si="12"/>
        <v>5745</v>
      </c>
      <c r="N222" s="220">
        <f t="shared" si="12"/>
        <v>5416.4</v>
      </c>
      <c r="O222" s="222">
        <f t="shared" si="12"/>
        <v>3475.36</v>
      </c>
      <c r="P222" s="223">
        <f>SUM(P207:P221)</f>
        <v>5810</v>
      </c>
      <c r="Q222" s="224"/>
    </row>
    <row r="223" spans="1:21" s="109" customFormat="1" ht="25.5" customHeight="1" thickBot="1" x14ac:dyDescent="0.3">
      <c r="A223" s="126"/>
      <c r="B223" s="126"/>
      <c r="C223" s="126"/>
      <c r="D223" s="126"/>
      <c r="E223" s="126"/>
      <c r="F223" s="126"/>
      <c r="G223" s="257"/>
      <c r="H223" s="257"/>
      <c r="I223" s="257"/>
      <c r="J223" s="257"/>
      <c r="K223" s="257"/>
      <c r="L223" s="257"/>
      <c r="M223" s="257"/>
      <c r="N223" s="257"/>
      <c r="O223" s="257"/>
      <c r="P223" s="258"/>
      <c r="Q223" s="228"/>
    </row>
    <row r="224" spans="1:21" s="109" customFormat="1" ht="21.95" customHeight="1" x14ac:dyDescent="0.25">
      <c r="A224" s="259"/>
      <c r="B224" s="194"/>
      <c r="C224" s="194" t="s">
        <v>157</v>
      </c>
      <c r="D224" s="194"/>
      <c r="E224" s="194"/>
      <c r="F224" s="238"/>
      <c r="G224" s="239"/>
      <c r="H224" s="240"/>
      <c r="I224" s="241"/>
      <c r="J224" s="242"/>
      <c r="K224" s="240"/>
      <c r="L224" s="242"/>
      <c r="M224" s="239"/>
      <c r="N224" s="240"/>
      <c r="O224" s="242"/>
      <c r="P224" s="279"/>
      <c r="Q224" s="202"/>
    </row>
    <row r="225" spans="1:21" s="77" customFormat="1" ht="21.95" customHeight="1" x14ac:dyDescent="0.2">
      <c r="A225" s="264" t="s">
        <v>158</v>
      </c>
      <c r="B225" s="214" t="s">
        <v>13</v>
      </c>
      <c r="C225" s="214" t="s">
        <v>14</v>
      </c>
      <c r="D225" s="214"/>
      <c r="E225" s="214"/>
      <c r="F225" s="203"/>
      <c r="G225" s="206">
        <v>40</v>
      </c>
      <c r="H225" s="207">
        <v>40</v>
      </c>
      <c r="I225" s="208">
        <v>39.200000000000003</v>
      </c>
      <c r="J225" s="209">
        <v>40</v>
      </c>
      <c r="K225" s="207">
        <v>40</v>
      </c>
      <c r="L225" s="209">
        <v>39.200000000000003</v>
      </c>
      <c r="M225" s="206">
        <v>40</v>
      </c>
      <c r="N225" s="207">
        <v>40</v>
      </c>
      <c r="O225" s="209">
        <v>29.4</v>
      </c>
      <c r="P225" s="210">
        <v>40</v>
      </c>
      <c r="Q225" s="267"/>
    </row>
    <row r="226" spans="1:21" s="109" customFormat="1" ht="21.95" customHeight="1" thickBot="1" x14ac:dyDescent="0.3">
      <c r="A226" s="275" t="s">
        <v>158</v>
      </c>
      <c r="B226" s="217"/>
      <c r="C226" s="217" t="s">
        <v>157</v>
      </c>
      <c r="D226" s="217"/>
      <c r="E226" s="217"/>
      <c r="F226" s="276"/>
      <c r="G226" s="219">
        <f t="shared" ref="G226:L226" si="13">SUM(G225)</f>
        <v>40</v>
      </c>
      <c r="H226" s="220">
        <f t="shared" si="13"/>
        <v>40</v>
      </c>
      <c r="I226" s="221">
        <f t="shared" si="13"/>
        <v>39.200000000000003</v>
      </c>
      <c r="J226" s="222">
        <f t="shared" si="13"/>
        <v>40</v>
      </c>
      <c r="K226" s="220">
        <f t="shared" si="13"/>
        <v>40</v>
      </c>
      <c r="L226" s="222">
        <f t="shared" si="13"/>
        <v>39.200000000000003</v>
      </c>
      <c r="M226" s="219">
        <f>SUM(M225)</f>
        <v>40</v>
      </c>
      <c r="N226" s="220">
        <f>SUM(N225)</f>
        <v>40</v>
      </c>
      <c r="O226" s="222">
        <f>SUM(O225)</f>
        <v>29.4</v>
      </c>
      <c r="P226" s="223">
        <f>SUM(P225:P225)</f>
        <v>40</v>
      </c>
      <c r="Q226" s="224"/>
    </row>
    <row r="227" spans="1:21" s="109" customFormat="1" ht="21.95" customHeight="1" thickBot="1" x14ac:dyDescent="0.3">
      <c r="A227" s="126"/>
      <c r="B227" s="126"/>
      <c r="C227" s="126"/>
      <c r="D227" s="126"/>
      <c r="E227" s="126"/>
      <c r="F227" s="126"/>
      <c r="G227" s="257"/>
      <c r="H227" s="257"/>
      <c r="I227" s="257"/>
      <c r="J227" s="257"/>
      <c r="K227" s="257"/>
      <c r="L227" s="257"/>
      <c r="M227" s="257"/>
      <c r="N227" s="257"/>
      <c r="O227" s="257"/>
      <c r="P227" s="258"/>
      <c r="Q227" s="228"/>
    </row>
    <row r="228" spans="1:21" s="109" customFormat="1" ht="21.95" customHeight="1" x14ac:dyDescent="0.25">
      <c r="A228" s="259"/>
      <c r="B228" s="194"/>
      <c r="C228" s="194" t="s">
        <v>159</v>
      </c>
      <c r="D228" s="194"/>
      <c r="E228" s="194"/>
      <c r="F228" s="238"/>
      <c r="G228" s="239"/>
      <c r="H228" s="240"/>
      <c r="I228" s="241"/>
      <c r="J228" s="242"/>
      <c r="K228" s="240"/>
      <c r="L228" s="242"/>
      <c r="M228" s="239"/>
      <c r="N228" s="240"/>
      <c r="O228" s="242"/>
      <c r="P228" s="279"/>
      <c r="Q228" s="375"/>
    </row>
    <row r="229" spans="1:21" ht="21.95" customHeight="1" x14ac:dyDescent="0.2">
      <c r="A229" s="264" t="s">
        <v>160</v>
      </c>
      <c r="B229" s="214" t="s">
        <v>13</v>
      </c>
      <c r="C229" s="214" t="s">
        <v>14</v>
      </c>
      <c r="D229" s="214"/>
      <c r="E229" s="214"/>
      <c r="F229" s="203"/>
      <c r="G229" s="206">
        <v>30</v>
      </c>
      <c r="H229" s="207">
        <v>57.5</v>
      </c>
      <c r="I229" s="208">
        <v>57.43</v>
      </c>
      <c r="J229" s="209">
        <v>55</v>
      </c>
      <c r="K229" s="207">
        <v>55</v>
      </c>
      <c r="L229" s="209">
        <v>37.119999999999997</v>
      </c>
      <c r="M229" s="206">
        <v>55</v>
      </c>
      <c r="N229" s="207">
        <v>55</v>
      </c>
      <c r="O229" s="209">
        <v>29.08</v>
      </c>
      <c r="P229" s="210">
        <v>55</v>
      </c>
      <c r="Q229" s="376" t="s">
        <v>161</v>
      </c>
      <c r="R229" s="77"/>
      <c r="S229" s="77"/>
    </row>
    <row r="230" spans="1:21" s="119" customFormat="1" ht="21.95" customHeight="1" thickBot="1" x14ac:dyDescent="0.3">
      <c r="A230" s="275" t="s">
        <v>160</v>
      </c>
      <c r="B230" s="217"/>
      <c r="C230" s="217" t="s">
        <v>159</v>
      </c>
      <c r="D230" s="217"/>
      <c r="E230" s="217"/>
      <c r="F230" s="276"/>
      <c r="G230" s="219">
        <f t="shared" ref="G230:L230" si="14">SUM(G229)</f>
        <v>30</v>
      </c>
      <c r="H230" s="220">
        <f t="shared" si="14"/>
        <v>57.5</v>
      </c>
      <c r="I230" s="221">
        <f t="shared" si="14"/>
        <v>57.43</v>
      </c>
      <c r="J230" s="222">
        <f t="shared" si="14"/>
        <v>55</v>
      </c>
      <c r="K230" s="220">
        <f t="shared" si="14"/>
        <v>55</v>
      </c>
      <c r="L230" s="222">
        <f t="shared" si="14"/>
        <v>37.119999999999997</v>
      </c>
      <c r="M230" s="219">
        <f>SUM(M229)</f>
        <v>55</v>
      </c>
      <c r="N230" s="220">
        <f>SUM(N229)</f>
        <v>55</v>
      </c>
      <c r="O230" s="222">
        <f>SUM(O229)</f>
        <v>29.08</v>
      </c>
      <c r="P230" s="223">
        <f>SUM(P229:P229)</f>
        <v>55</v>
      </c>
      <c r="Q230" s="377"/>
      <c r="R230" s="109"/>
      <c r="S230" s="109"/>
      <c r="T230" s="109"/>
      <c r="U230" s="109"/>
    </row>
    <row r="231" spans="1:21" s="109" customFormat="1" ht="25.5" customHeight="1" thickBot="1" x14ac:dyDescent="0.3">
      <c r="A231" s="126"/>
      <c r="B231" s="126"/>
      <c r="C231" s="126"/>
      <c r="D231" s="126"/>
      <c r="E231" s="126"/>
      <c r="F231" s="126"/>
      <c r="G231" s="257"/>
      <c r="H231" s="257"/>
      <c r="I231" s="257"/>
      <c r="J231" s="257"/>
      <c r="K231" s="257"/>
      <c r="L231" s="257"/>
      <c r="M231" s="257"/>
      <c r="N231" s="257"/>
      <c r="O231" s="257"/>
      <c r="P231" s="258"/>
      <c r="Q231" s="228"/>
    </row>
    <row r="232" spans="1:21" s="109" customFormat="1" ht="21.95" customHeight="1" x14ac:dyDescent="0.25">
      <c r="A232" s="259"/>
      <c r="B232" s="194"/>
      <c r="C232" s="194" t="s">
        <v>162</v>
      </c>
      <c r="D232" s="194"/>
      <c r="E232" s="194"/>
      <c r="F232" s="238"/>
      <c r="G232" s="239"/>
      <c r="H232" s="240"/>
      <c r="I232" s="241"/>
      <c r="J232" s="242"/>
      <c r="K232" s="240"/>
      <c r="L232" s="242"/>
      <c r="M232" s="239"/>
      <c r="N232" s="240"/>
      <c r="O232" s="242"/>
      <c r="P232" s="279"/>
      <c r="Q232" s="202"/>
    </row>
    <row r="233" spans="1:21" s="121" customFormat="1" ht="21.95" customHeight="1" x14ac:dyDescent="0.2">
      <c r="A233" s="264" t="s">
        <v>163</v>
      </c>
      <c r="B233" s="214" t="s">
        <v>13</v>
      </c>
      <c r="C233" s="214" t="s">
        <v>14</v>
      </c>
      <c r="D233" s="214"/>
      <c r="E233" s="214"/>
      <c r="F233" s="203"/>
      <c r="G233" s="290">
        <v>10</v>
      </c>
      <c r="H233" s="291">
        <v>10</v>
      </c>
      <c r="I233" s="292">
        <v>5.0999999999999996</v>
      </c>
      <c r="J233" s="226">
        <v>6</v>
      </c>
      <c r="K233" s="291">
        <v>9.6999999999999993</v>
      </c>
      <c r="L233" s="226">
        <v>9.67</v>
      </c>
      <c r="M233" s="290">
        <v>15</v>
      </c>
      <c r="N233" s="291">
        <v>15</v>
      </c>
      <c r="O233" s="226">
        <v>11.61</v>
      </c>
      <c r="P233" s="293">
        <v>15</v>
      </c>
      <c r="Q233" s="299" t="s">
        <v>332</v>
      </c>
      <c r="R233" s="120"/>
      <c r="S233" s="77"/>
      <c r="T233" s="77"/>
      <c r="U233" s="77"/>
    </row>
    <row r="234" spans="1:21" s="109" customFormat="1" ht="21.95" customHeight="1" thickBot="1" x14ac:dyDescent="0.3">
      <c r="A234" s="275" t="s">
        <v>163</v>
      </c>
      <c r="B234" s="217"/>
      <c r="C234" s="217" t="s">
        <v>162</v>
      </c>
      <c r="D234" s="217"/>
      <c r="E234" s="217"/>
      <c r="F234" s="276"/>
      <c r="G234" s="219">
        <f>SUM(G232:G233)</f>
        <v>10</v>
      </c>
      <c r="H234" s="220">
        <f>SUM(H232:H233)</f>
        <v>10</v>
      </c>
      <c r="I234" s="221">
        <f>SUM(I232:I233)</f>
        <v>5.0999999999999996</v>
      </c>
      <c r="J234" s="222">
        <f t="shared" ref="J234:O234" si="15">SUM(J233)</f>
        <v>6</v>
      </c>
      <c r="K234" s="220">
        <f t="shared" si="15"/>
        <v>9.6999999999999993</v>
      </c>
      <c r="L234" s="222">
        <f t="shared" si="15"/>
        <v>9.67</v>
      </c>
      <c r="M234" s="219">
        <f t="shared" si="15"/>
        <v>15</v>
      </c>
      <c r="N234" s="220">
        <f t="shared" si="15"/>
        <v>15</v>
      </c>
      <c r="O234" s="222">
        <f t="shared" si="15"/>
        <v>11.61</v>
      </c>
      <c r="P234" s="223">
        <f t="shared" ref="P234" si="16">SUM(P233)</f>
        <v>15</v>
      </c>
      <c r="Q234" s="224"/>
    </row>
    <row r="235" spans="1:21" s="109" customFormat="1" ht="25.5" customHeight="1" thickBot="1" x14ac:dyDescent="0.3">
      <c r="A235" s="126"/>
      <c r="B235" s="126"/>
      <c r="C235" s="126"/>
      <c r="D235" s="126"/>
      <c r="E235" s="126"/>
      <c r="F235" s="126"/>
      <c r="G235" s="257"/>
      <c r="H235" s="257"/>
      <c r="I235" s="257"/>
      <c r="J235" s="257"/>
      <c r="K235" s="257"/>
      <c r="L235" s="257"/>
      <c r="M235" s="257"/>
      <c r="N235" s="257"/>
      <c r="O235" s="257"/>
      <c r="P235" s="258"/>
      <c r="Q235" s="228"/>
    </row>
    <row r="236" spans="1:21" s="109" customFormat="1" ht="21.95" customHeight="1" x14ac:dyDescent="0.25">
      <c r="A236" s="259"/>
      <c r="B236" s="194"/>
      <c r="C236" s="194" t="s">
        <v>164</v>
      </c>
      <c r="D236" s="194"/>
      <c r="E236" s="194"/>
      <c r="F236" s="238"/>
      <c r="G236" s="239"/>
      <c r="H236" s="240"/>
      <c r="I236" s="241"/>
      <c r="J236" s="242"/>
      <c r="K236" s="240"/>
      <c r="L236" s="242"/>
      <c r="M236" s="239"/>
      <c r="N236" s="240"/>
      <c r="O236" s="242"/>
      <c r="P236" s="279"/>
      <c r="Q236" s="202"/>
    </row>
    <row r="237" spans="1:21" s="109" customFormat="1" ht="21.95" customHeight="1" x14ac:dyDescent="0.2">
      <c r="A237" s="300" t="s">
        <v>165</v>
      </c>
      <c r="B237" s="281" t="s">
        <v>71</v>
      </c>
      <c r="C237" s="281" t="s">
        <v>72</v>
      </c>
      <c r="D237" s="281"/>
      <c r="E237" s="281"/>
      <c r="F237" s="321"/>
      <c r="G237" s="282"/>
      <c r="H237" s="283"/>
      <c r="I237" s="284"/>
      <c r="J237" s="285"/>
      <c r="K237" s="283"/>
      <c r="L237" s="285"/>
      <c r="M237" s="282"/>
      <c r="N237" s="283">
        <v>0.2</v>
      </c>
      <c r="O237" s="285">
        <v>0.13</v>
      </c>
      <c r="P237" s="286"/>
      <c r="Q237" s="287"/>
    </row>
    <row r="238" spans="1:21" s="1" customFormat="1" ht="21.95" customHeight="1" x14ac:dyDescent="0.2">
      <c r="A238" s="300" t="s">
        <v>165</v>
      </c>
      <c r="B238" s="281" t="s">
        <v>166</v>
      </c>
      <c r="C238" s="281" t="s">
        <v>167</v>
      </c>
      <c r="D238" s="281"/>
      <c r="E238" s="281"/>
      <c r="F238" s="321"/>
      <c r="G238" s="282"/>
      <c r="H238" s="283"/>
      <c r="I238" s="284"/>
      <c r="J238" s="285"/>
      <c r="K238" s="283"/>
      <c r="L238" s="285"/>
      <c r="M238" s="282"/>
      <c r="N238" s="283"/>
      <c r="O238" s="285"/>
      <c r="P238" s="286"/>
      <c r="Q238" s="287"/>
    </row>
    <row r="239" spans="1:21" s="77" customFormat="1" ht="21.95" customHeight="1" x14ac:dyDescent="0.2">
      <c r="A239" s="264" t="s">
        <v>165</v>
      </c>
      <c r="B239" s="214" t="s">
        <v>10</v>
      </c>
      <c r="C239" s="214" t="s">
        <v>34</v>
      </c>
      <c r="D239" s="214"/>
      <c r="E239" s="214"/>
      <c r="F239" s="203"/>
      <c r="G239" s="206">
        <v>15</v>
      </c>
      <c r="H239" s="207">
        <v>15</v>
      </c>
      <c r="I239" s="208">
        <v>7.41</v>
      </c>
      <c r="J239" s="209">
        <v>5</v>
      </c>
      <c r="K239" s="207">
        <v>5</v>
      </c>
      <c r="L239" s="209">
        <v>0</v>
      </c>
      <c r="M239" s="206">
        <v>5</v>
      </c>
      <c r="N239" s="207">
        <v>5</v>
      </c>
      <c r="O239" s="209">
        <v>3.48</v>
      </c>
      <c r="P239" s="210">
        <v>50</v>
      </c>
      <c r="Q239" s="267"/>
      <c r="R239" s="115"/>
    </row>
    <row r="240" spans="1:21" ht="21.95" customHeight="1" x14ac:dyDescent="0.2">
      <c r="A240" s="264" t="s">
        <v>165</v>
      </c>
      <c r="B240" s="214" t="s">
        <v>11</v>
      </c>
      <c r="C240" s="214" t="s">
        <v>12</v>
      </c>
      <c r="D240" s="214"/>
      <c r="E240" s="214"/>
      <c r="F240" s="203"/>
      <c r="G240" s="206">
        <v>15</v>
      </c>
      <c r="H240" s="207">
        <v>15</v>
      </c>
      <c r="I240" s="208">
        <v>13.22</v>
      </c>
      <c r="J240" s="209">
        <v>15</v>
      </c>
      <c r="K240" s="207">
        <v>18</v>
      </c>
      <c r="L240" s="209">
        <v>15.58</v>
      </c>
      <c r="M240" s="206">
        <v>20</v>
      </c>
      <c r="N240" s="207">
        <v>20</v>
      </c>
      <c r="O240" s="209">
        <v>13.17</v>
      </c>
      <c r="P240" s="210">
        <v>20</v>
      </c>
      <c r="Q240" s="267"/>
      <c r="R240" s="77"/>
      <c r="S240" s="77"/>
    </row>
    <row r="241" spans="1:104" ht="21.95" customHeight="1" x14ac:dyDescent="0.2">
      <c r="A241" s="264" t="s">
        <v>165</v>
      </c>
      <c r="B241" s="214" t="s">
        <v>120</v>
      </c>
      <c r="C241" s="214" t="s">
        <v>121</v>
      </c>
      <c r="D241" s="214"/>
      <c r="E241" s="214"/>
      <c r="F241" s="203"/>
      <c r="G241" s="206">
        <v>0</v>
      </c>
      <c r="H241" s="207">
        <v>2</v>
      </c>
      <c r="I241" s="208">
        <v>0.75</v>
      </c>
      <c r="J241" s="209">
        <v>2</v>
      </c>
      <c r="K241" s="207">
        <v>3.4</v>
      </c>
      <c r="L241" s="209">
        <v>2.77</v>
      </c>
      <c r="M241" s="206">
        <v>5</v>
      </c>
      <c r="N241" s="207">
        <v>5</v>
      </c>
      <c r="O241" s="209">
        <v>4.0999999999999996</v>
      </c>
      <c r="P241" s="210">
        <v>5</v>
      </c>
      <c r="Q241" s="267"/>
      <c r="R241" s="77"/>
      <c r="S241" s="77"/>
    </row>
    <row r="242" spans="1:104" ht="28.5" customHeight="1" x14ac:dyDescent="0.2">
      <c r="A242" s="264" t="s">
        <v>165</v>
      </c>
      <c r="B242" s="214" t="s">
        <v>13</v>
      </c>
      <c r="C242" s="214" t="s">
        <v>14</v>
      </c>
      <c r="D242" s="214"/>
      <c r="E242" s="214"/>
      <c r="F242" s="203"/>
      <c r="G242" s="247">
        <v>287</v>
      </c>
      <c r="H242" s="248">
        <v>267.5</v>
      </c>
      <c r="I242" s="249">
        <v>224.45</v>
      </c>
      <c r="J242" s="250">
        <v>480</v>
      </c>
      <c r="K242" s="248">
        <v>476.3</v>
      </c>
      <c r="L242" s="250">
        <v>345.28</v>
      </c>
      <c r="M242" s="247">
        <v>500</v>
      </c>
      <c r="N242" s="248">
        <v>419</v>
      </c>
      <c r="O242" s="250">
        <v>314.43</v>
      </c>
      <c r="P242" s="210">
        <v>600</v>
      </c>
      <c r="Q242" s="378" t="s">
        <v>286</v>
      </c>
      <c r="R242" s="117"/>
      <c r="S242" s="77"/>
    </row>
    <row r="243" spans="1:104" ht="22.5" customHeight="1" x14ac:dyDescent="0.2">
      <c r="A243" s="264" t="s">
        <v>165</v>
      </c>
      <c r="B243" s="214" t="s">
        <v>37</v>
      </c>
      <c r="C243" s="214" t="s">
        <v>38</v>
      </c>
      <c r="D243" s="214"/>
      <c r="E243" s="214"/>
      <c r="F243" s="203"/>
      <c r="G243" s="206">
        <v>0</v>
      </c>
      <c r="H243" s="207">
        <v>55.9</v>
      </c>
      <c r="I243" s="208">
        <v>55.94</v>
      </c>
      <c r="J243" s="209"/>
      <c r="K243" s="207"/>
      <c r="L243" s="209"/>
      <c r="M243" s="206"/>
      <c r="N243" s="207">
        <v>99</v>
      </c>
      <c r="O243" s="209">
        <v>98.75</v>
      </c>
      <c r="P243" s="210">
        <v>20</v>
      </c>
      <c r="Q243" s="378" t="s">
        <v>350</v>
      </c>
      <c r="R243" s="117"/>
      <c r="S243" s="77"/>
    </row>
    <row r="244" spans="1:104" ht="21.95" customHeight="1" x14ac:dyDescent="0.2">
      <c r="A244" s="264" t="s">
        <v>165</v>
      </c>
      <c r="B244" s="214" t="s">
        <v>67</v>
      </c>
      <c r="C244" s="214" t="s">
        <v>68</v>
      </c>
      <c r="D244" s="214"/>
      <c r="E244" s="214"/>
      <c r="F244" s="203"/>
      <c r="G244" s="290">
        <v>5.5</v>
      </c>
      <c r="H244" s="291">
        <v>5.5</v>
      </c>
      <c r="I244" s="292">
        <v>0.53</v>
      </c>
      <c r="J244" s="226">
        <v>5</v>
      </c>
      <c r="K244" s="291">
        <v>5</v>
      </c>
      <c r="L244" s="226">
        <v>2.2599999999999998</v>
      </c>
      <c r="M244" s="290">
        <v>5</v>
      </c>
      <c r="N244" s="291">
        <v>5</v>
      </c>
      <c r="O244" s="226">
        <v>3.73</v>
      </c>
      <c r="P244" s="293">
        <v>5</v>
      </c>
      <c r="Q244" s="379" t="s">
        <v>168</v>
      </c>
      <c r="R244" s="117"/>
      <c r="S244" s="77"/>
    </row>
    <row r="245" spans="1:104" ht="21.75" customHeight="1" x14ac:dyDescent="0.2">
      <c r="A245" s="268" t="s">
        <v>165</v>
      </c>
      <c r="B245" s="269" t="s">
        <v>44</v>
      </c>
      <c r="C245" s="269" t="s">
        <v>129</v>
      </c>
      <c r="D245" s="269"/>
      <c r="E245" s="269"/>
      <c r="F245" s="315"/>
      <c r="G245" s="247"/>
      <c r="H245" s="248"/>
      <c r="I245" s="249"/>
      <c r="J245" s="250"/>
      <c r="K245" s="248">
        <v>100</v>
      </c>
      <c r="L245" s="250">
        <v>100</v>
      </c>
      <c r="M245" s="247"/>
      <c r="N245" s="248"/>
      <c r="O245" s="250"/>
      <c r="P245" s="311"/>
      <c r="Q245" s="327" t="s">
        <v>78</v>
      </c>
      <c r="R245" s="77"/>
      <c r="S245" s="77"/>
    </row>
    <row r="246" spans="1:104" ht="21.75" customHeight="1" x14ac:dyDescent="0.2">
      <c r="A246" s="268" t="s">
        <v>165</v>
      </c>
      <c r="B246" s="269" t="s">
        <v>3</v>
      </c>
      <c r="C246" s="269" t="s">
        <v>169</v>
      </c>
      <c r="D246" s="269"/>
      <c r="E246" s="269"/>
      <c r="F246" s="315"/>
      <c r="G246" s="247">
        <v>0</v>
      </c>
      <c r="H246" s="248">
        <v>145</v>
      </c>
      <c r="I246" s="249">
        <v>145</v>
      </c>
      <c r="J246" s="250"/>
      <c r="K246" s="248">
        <v>25</v>
      </c>
      <c r="L246" s="250">
        <v>25</v>
      </c>
      <c r="M246" s="247"/>
      <c r="N246" s="248">
        <v>165</v>
      </c>
      <c r="O246" s="250">
        <v>165</v>
      </c>
      <c r="P246" s="311"/>
      <c r="Q246" s="274" t="s">
        <v>78</v>
      </c>
      <c r="R246" s="77"/>
      <c r="S246" s="77"/>
    </row>
    <row r="247" spans="1:104" s="119" customFormat="1" ht="21.95" customHeight="1" thickBot="1" x14ac:dyDescent="0.3">
      <c r="A247" s="275" t="s">
        <v>165</v>
      </c>
      <c r="B247" s="217"/>
      <c r="C247" s="217" t="s">
        <v>164</v>
      </c>
      <c r="D247" s="217"/>
      <c r="E247" s="217"/>
      <c r="F247" s="276"/>
      <c r="G247" s="219">
        <f t="shared" ref="G247:I247" si="17">SUM(G237:G246)</f>
        <v>322.5</v>
      </c>
      <c r="H247" s="220">
        <f t="shared" si="17"/>
        <v>505.9</v>
      </c>
      <c r="I247" s="221">
        <f t="shared" si="17"/>
        <v>447.29999999999995</v>
      </c>
      <c r="J247" s="222">
        <f t="shared" ref="J247:O247" si="18">SUM(J237:J246)</f>
        <v>507</v>
      </c>
      <c r="K247" s="220">
        <f t="shared" si="18"/>
        <v>632.70000000000005</v>
      </c>
      <c r="L247" s="222">
        <f t="shared" si="18"/>
        <v>490.89</v>
      </c>
      <c r="M247" s="219">
        <f t="shared" si="18"/>
        <v>535</v>
      </c>
      <c r="N247" s="220">
        <f t="shared" si="18"/>
        <v>718.2</v>
      </c>
      <c r="O247" s="222">
        <f t="shared" si="18"/>
        <v>602.79</v>
      </c>
      <c r="P247" s="223">
        <f>SUM(P238:P246)</f>
        <v>700</v>
      </c>
      <c r="Q247" s="224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</row>
    <row r="248" spans="1:104" s="109" customFormat="1" ht="21.95" customHeight="1" thickBot="1" x14ac:dyDescent="0.3">
      <c r="A248" s="126"/>
      <c r="B248" s="126"/>
      <c r="C248" s="126"/>
      <c r="D248" s="126"/>
      <c r="E248" s="126"/>
      <c r="F248" s="126"/>
      <c r="G248" s="257"/>
      <c r="H248" s="257"/>
      <c r="I248" s="257"/>
      <c r="J248" s="257"/>
      <c r="K248" s="257"/>
      <c r="L248" s="257"/>
      <c r="M248" s="257"/>
      <c r="N248" s="257"/>
      <c r="O248" s="257"/>
      <c r="P248" s="258"/>
      <c r="Q248" s="228"/>
    </row>
    <row r="249" spans="1:104" s="109" customFormat="1" ht="21.95" customHeight="1" x14ac:dyDescent="0.25">
      <c r="A249" s="259"/>
      <c r="B249" s="194"/>
      <c r="C249" s="194" t="s">
        <v>170</v>
      </c>
      <c r="D249" s="194"/>
      <c r="E249" s="194"/>
      <c r="F249" s="238"/>
      <c r="G249" s="239"/>
      <c r="H249" s="240"/>
      <c r="I249" s="241"/>
      <c r="J249" s="242"/>
      <c r="K249" s="240"/>
      <c r="L249" s="242"/>
      <c r="M249" s="239"/>
      <c r="N249" s="240"/>
      <c r="O249" s="242"/>
      <c r="P249" s="279"/>
      <c r="Q249" s="202"/>
    </row>
    <row r="250" spans="1:104" s="109" customFormat="1" ht="21.95" customHeight="1" x14ac:dyDescent="0.2">
      <c r="A250" s="264" t="s">
        <v>171</v>
      </c>
      <c r="B250" s="214" t="s">
        <v>11</v>
      </c>
      <c r="C250" s="214" t="s">
        <v>12</v>
      </c>
      <c r="D250" s="214"/>
      <c r="E250" s="214"/>
      <c r="F250" s="203"/>
      <c r="G250" s="206"/>
      <c r="H250" s="207"/>
      <c r="I250" s="208"/>
      <c r="J250" s="209"/>
      <c r="K250" s="207"/>
      <c r="L250" s="209"/>
      <c r="M250" s="206"/>
      <c r="N250" s="207"/>
      <c r="O250" s="209"/>
      <c r="P250" s="210"/>
      <c r="Q250" s="267"/>
    </row>
    <row r="251" spans="1:104" s="109" customFormat="1" ht="21.95" customHeight="1" x14ac:dyDescent="0.2">
      <c r="A251" s="268" t="s">
        <v>171</v>
      </c>
      <c r="B251" s="269" t="s">
        <v>3</v>
      </c>
      <c r="C251" s="214" t="s">
        <v>4</v>
      </c>
      <c r="D251" s="269"/>
      <c r="E251" s="269"/>
      <c r="F251" s="315"/>
      <c r="G251" s="247"/>
      <c r="H251" s="248"/>
      <c r="I251" s="249"/>
      <c r="J251" s="250"/>
      <c r="K251" s="248"/>
      <c r="L251" s="250"/>
      <c r="M251" s="247"/>
      <c r="N251" s="248"/>
      <c r="O251" s="250"/>
      <c r="P251" s="311"/>
      <c r="Q251" s="274" t="s">
        <v>5</v>
      </c>
    </row>
    <row r="252" spans="1:104" s="109" customFormat="1" ht="21.95" customHeight="1" thickBot="1" x14ac:dyDescent="0.3">
      <c r="A252" s="275" t="s">
        <v>171</v>
      </c>
      <c r="B252" s="217"/>
      <c r="C252" s="217" t="s">
        <v>170</v>
      </c>
      <c r="D252" s="217"/>
      <c r="E252" s="217"/>
      <c r="F252" s="276"/>
      <c r="G252" s="219"/>
      <c r="H252" s="220"/>
      <c r="I252" s="221"/>
      <c r="J252" s="222"/>
      <c r="K252" s="220"/>
      <c r="L252" s="222"/>
      <c r="M252" s="219"/>
      <c r="N252" s="220"/>
      <c r="O252" s="222"/>
      <c r="P252" s="223"/>
      <c r="Q252" s="224"/>
    </row>
    <row r="253" spans="1:104" s="109" customFormat="1" ht="21.95" customHeight="1" thickBot="1" x14ac:dyDescent="0.3">
      <c r="A253" s="126"/>
      <c r="B253" s="126"/>
      <c r="C253" s="126"/>
      <c r="D253" s="126"/>
      <c r="E253" s="126"/>
      <c r="F253" s="126"/>
      <c r="G253" s="257"/>
      <c r="H253" s="257"/>
      <c r="I253" s="257"/>
      <c r="J253" s="257"/>
      <c r="K253" s="257"/>
      <c r="L253" s="257"/>
      <c r="M253" s="257"/>
      <c r="N253" s="257"/>
      <c r="O253" s="257"/>
      <c r="P253" s="258"/>
      <c r="Q253" s="228"/>
    </row>
    <row r="254" spans="1:104" s="109" customFormat="1" ht="21.95" customHeight="1" x14ac:dyDescent="0.25">
      <c r="A254" s="259"/>
      <c r="B254" s="194"/>
      <c r="C254" s="194" t="s">
        <v>351</v>
      </c>
      <c r="D254" s="194"/>
      <c r="E254" s="194"/>
      <c r="F254" s="194"/>
      <c r="G254" s="239"/>
      <c r="H254" s="240"/>
      <c r="I254" s="241"/>
      <c r="J254" s="242"/>
      <c r="K254" s="240"/>
      <c r="L254" s="242"/>
      <c r="M254" s="239"/>
      <c r="N254" s="240"/>
      <c r="O254" s="242"/>
      <c r="P254" s="279"/>
      <c r="Q254" s="202"/>
    </row>
    <row r="255" spans="1:104" s="109" customFormat="1" ht="21.95" customHeight="1" x14ac:dyDescent="0.25">
      <c r="A255" s="264" t="s">
        <v>172</v>
      </c>
      <c r="B255" s="214" t="s">
        <v>3</v>
      </c>
      <c r="C255" s="214" t="s">
        <v>169</v>
      </c>
      <c r="D255" s="350"/>
      <c r="E255" s="350"/>
      <c r="F255" s="351"/>
      <c r="G255" s="206">
        <v>0</v>
      </c>
      <c r="H255" s="207">
        <v>25</v>
      </c>
      <c r="I255" s="208">
        <v>25</v>
      </c>
      <c r="J255" s="209"/>
      <c r="K255" s="207">
        <v>38</v>
      </c>
      <c r="L255" s="209">
        <v>38</v>
      </c>
      <c r="M255" s="206"/>
      <c r="N255" s="207">
        <v>20</v>
      </c>
      <c r="O255" s="209">
        <v>20</v>
      </c>
      <c r="P255" s="210"/>
      <c r="Q255" s="267" t="s">
        <v>5</v>
      </c>
    </row>
    <row r="256" spans="1:104" s="109" customFormat="1" ht="21.95" customHeight="1" thickBot="1" x14ac:dyDescent="0.3">
      <c r="A256" s="275" t="s">
        <v>172</v>
      </c>
      <c r="B256" s="217"/>
      <c r="C256" s="217" t="s">
        <v>351</v>
      </c>
      <c r="D256" s="217"/>
      <c r="E256" s="217"/>
      <c r="F256" s="276"/>
      <c r="G256" s="219">
        <f>SUM(G255)</f>
        <v>0</v>
      </c>
      <c r="H256" s="220">
        <f>SUM(H255)</f>
        <v>25</v>
      </c>
      <c r="I256" s="221">
        <f>SUM(I255)</f>
        <v>25</v>
      </c>
      <c r="J256" s="222"/>
      <c r="K256" s="220">
        <f>SUM(K254:K255)</f>
        <v>38</v>
      </c>
      <c r="L256" s="222">
        <f>SUM(L255)</f>
        <v>38</v>
      </c>
      <c r="M256" s="219"/>
      <c r="N256" s="220">
        <f>SUM(N255)</f>
        <v>20</v>
      </c>
      <c r="O256" s="222">
        <f>SUM(O255)</f>
        <v>20</v>
      </c>
      <c r="P256" s="223"/>
      <c r="Q256" s="224"/>
    </row>
    <row r="257" spans="1:45" s="109" customFormat="1" ht="25.5" customHeight="1" thickBot="1" x14ac:dyDescent="0.3">
      <c r="A257" s="126"/>
      <c r="B257" s="126"/>
      <c r="C257" s="126"/>
      <c r="D257" s="126"/>
      <c r="E257" s="126"/>
      <c r="F257" s="126"/>
      <c r="G257" s="257"/>
      <c r="H257" s="257"/>
      <c r="I257" s="257"/>
      <c r="J257" s="257"/>
      <c r="K257" s="257"/>
      <c r="L257" s="257"/>
      <c r="M257" s="257"/>
      <c r="N257" s="257"/>
      <c r="O257" s="257"/>
      <c r="P257" s="258"/>
      <c r="Q257" s="228"/>
    </row>
    <row r="258" spans="1:45" s="109" customFormat="1" ht="21.95" customHeight="1" x14ac:dyDescent="0.25">
      <c r="A258" s="259"/>
      <c r="B258" s="194"/>
      <c r="C258" s="194" t="s">
        <v>173</v>
      </c>
      <c r="D258" s="194"/>
      <c r="E258" s="194"/>
      <c r="F258" s="238"/>
      <c r="G258" s="380"/>
      <c r="H258" s="240"/>
      <c r="I258" s="242"/>
      <c r="J258" s="380"/>
      <c r="K258" s="240"/>
      <c r="L258" s="242"/>
      <c r="M258" s="239"/>
      <c r="N258" s="240"/>
      <c r="O258" s="241"/>
      <c r="P258" s="279"/>
      <c r="Q258" s="202"/>
    </row>
    <row r="259" spans="1:45" s="109" customFormat="1" ht="21.95" customHeight="1" x14ac:dyDescent="0.25">
      <c r="A259" s="300" t="s">
        <v>174</v>
      </c>
      <c r="B259" s="281" t="s">
        <v>48</v>
      </c>
      <c r="C259" s="214" t="s">
        <v>49</v>
      </c>
      <c r="D259" s="319"/>
      <c r="E259" s="319"/>
      <c r="F259" s="320"/>
      <c r="G259" s="206"/>
      <c r="H259" s="207"/>
      <c r="I259" s="285"/>
      <c r="J259" s="381"/>
      <c r="K259" s="283"/>
      <c r="L259" s="285"/>
      <c r="M259" s="282"/>
      <c r="N259" s="283"/>
      <c r="O259" s="284"/>
      <c r="P259" s="349"/>
      <c r="Q259" s="287"/>
    </row>
    <row r="260" spans="1:45" s="109" customFormat="1" ht="21.95" customHeight="1" x14ac:dyDescent="0.25">
      <c r="A260" s="300" t="s">
        <v>174</v>
      </c>
      <c r="B260" s="214" t="s">
        <v>50</v>
      </c>
      <c r="C260" s="214" t="s">
        <v>51</v>
      </c>
      <c r="D260" s="319"/>
      <c r="E260" s="319"/>
      <c r="F260" s="320"/>
      <c r="G260" s="282"/>
      <c r="H260" s="283"/>
      <c r="I260" s="285"/>
      <c r="J260" s="381"/>
      <c r="K260" s="283"/>
      <c r="L260" s="285"/>
      <c r="M260" s="282"/>
      <c r="N260" s="283"/>
      <c r="O260" s="284"/>
      <c r="P260" s="349"/>
      <c r="Q260" s="287"/>
    </row>
    <row r="261" spans="1:45" s="109" customFormat="1" ht="21.95" customHeight="1" x14ac:dyDescent="0.25">
      <c r="A261" s="300" t="s">
        <v>174</v>
      </c>
      <c r="B261" s="214" t="s">
        <v>52</v>
      </c>
      <c r="C261" s="214" t="s">
        <v>53</v>
      </c>
      <c r="D261" s="319"/>
      <c r="E261" s="319"/>
      <c r="F261" s="320"/>
      <c r="G261" s="282"/>
      <c r="H261" s="283"/>
      <c r="I261" s="285"/>
      <c r="J261" s="381"/>
      <c r="K261" s="283"/>
      <c r="L261" s="285"/>
      <c r="M261" s="282"/>
      <c r="N261" s="283"/>
      <c r="O261" s="284"/>
      <c r="P261" s="349"/>
      <c r="Q261" s="287"/>
    </row>
    <row r="262" spans="1:45" s="109" customFormat="1" ht="21.95" customHeight="1" x14ac:dyDescent="0.2">
      <c r="A262" s="300" t="s">
        <v>174</v>
      </c>
      <c r="B262" s="281" t="s">
        <v>10</v>
      </c>
      <c r="C262" s="281" t="s">
        <v>104</v>
      </c>
      <c r="D262" s="281"/>
      <c r="E262" s="281"/>
      <c r="F262" s="321"/>
      <c r="G262" s="282"/>
      <c r="H262" s="283"/>
      <c r="I262" s="285"/>
      <c r="J262" s="381"/>
      <c r="K262" s="283"/>
      <c r="L262" s="285"/>
      <c r="M262" s="282"/>
      <c r="N262" s="283"/>
      <c r="O262" s="284"/>
      <c r="P262" s="286"/>
      <c r="Q262" s="287" t="s">
        <v>175</v>
      </c>
    </row>
    <row r="263" spans="1:45" s="122" customFormat="1" ht="21.95" customHeight="1" x14ac:dyDescent="0.2">
      <c r="A263" s="264" t="s">
        <v>174</v>
      </c>
      <c r="B263" s="214" t="s">
        <v>11</v>
      </c>
      <c r="C263" s="214" t="s">
        <v>12</v>
      </c>
      <c r="D263" s="214"/>
      <c r="E263" s="214"/>
      <c r="F263" s="203"/>
      <c r="G263" s="206"/>
      <c r="H263" s="207"/>
      <c r="I263" s="209"/>
      <c r="J263" s="382"/>
      <c r="K263" s="207"/>
      <c r="L263" s="209"/>
      <c r="M263" s="206"/>
      <c r="N263" s="207"/>
      <c r="O263" s="208"/>
      <c r="P263" s="210"/>
      <c r="Q263" s="26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87"/>
    </row>
    <row r="264" spans="1:45" s="77" customFormat="1" ht="21.95" customHeight="1" x14ac:dyDescent="0.2">
      <c r="A264" s="264" t="s">
        <v>174</v>
      </c>
      <c r="B264" s="214" t="s">
        <v>13</v>
      </c>
      <c r="C264" s="214" t="s">
        <v>14</v>
      </c>
      <c r="D264" s="214"/>
      <c r="E264" s="214"/>
      <c r="F264" s="203"/>
      <c r="G264" s="206"/>
      <c r="H264" s="207"/>
      <c r="I264" s="209"/>
      <c r="J264" s="382"/>
      <c r="K264" s="207"/>
      <c r="L264" s="209"/>
      <c r="M264" s="206"/>
      <c r="N264" s="207"/>
      <c r="O264" s="208"/>
      <c r="P264" s="210"/>
      <c r="Q264" s="267"/>
    </row>
    <row r="265" spans="1:45" ht="27.75" customHeight="1" x14ac:dyDescent="0.2">
      <c r="A265" s="264" t="s">
        <v>174</v>
      </c>
      <c r="B265" s="214" t="s">
        <v>37</v>
      </c>
      <c r="C265" s="214" t="s">
        <v>38</v>
      </c>
      <c r="D265" s="214"/>
      <c r="E265" s="214"/>
      <c r="F265" s="203"/>
      <c r="G265" s="206"/>
      <c r="H265" s="207"/>
      <c r="I265" s="209"/>
      <c r="J265" s="382"/>
      <c r="K265" s="207"/>
      <c r="L265" s="209"/>
      <c r="M265" s="206"/>
      <c r="N265" s="207"/>
      <c r="O265" s="208"/>
      <c r="P265" s="210"/>
      <c r="Q265" s="211" t="s">
        <v>176</v>
      </c>
      <c r="R265" s="77"/>
      <c r="S265" s="77"/>
    </row>
    <row r="266" spans="1:45" s="109" customFormat="1" ht="21.95" customHeight="1" thickBot="1" x14ac:dyDescent="0.3">
      <c r="A266" s="275" t="s">
        <v>177</v>
      </c>
      <c r="B266" s="217"/>
      <c r="C266" s="217" t="s">
        <v>173</v>
      </c>
      <c r="D266" s="217"/>
      <c r="E266" s="217"/>
      <c r="F266" s="276"/>
      <c r="G266" s="219"/>
      <c r="H266" s="220"/>
      <c r="I266" s="222"/>
      <c r="J266" s="383"/>
      <c r="K266" s="220"/>
      <c r="L266" s="222"/>
      <c r="M266" s="219"/>
      <c r="N266" s="220"/>
      <c r="O266" s="221"/>
      <c r="P266" s="223">
        <f>SUM(P262:P265)</f>
        <v>0</v>
      </c>
      <c r="Q266" s="224"/>
    </row>
    <row r="267" spans="1:45" s="109" customFormat="1" ht="25.5" customHeight="1" thickBot="1" x14ac:dyDescent="0.3">
      <c r="A267" s="126"/>
      <c r="B267" s="126"/>
      <c r="C267" s="126"/>
      <c r="D267" s="126"/>
      <c r="E267" s="126"/>
      <c r="F267" s="126"/>
      <c r="G267" s="257"/>
      <c r="H267" s="257"/>
      <c r="I267" s="257"/>
      <c r="J267" s="257"/>
      <c r="K267" s="257"/>
      <c r="L267" s="257"/>
      <c r="M267" s="257"/>
      <c r="N267" s="257"/>
      <c r="O267" s="257"/>
      <c r="P267" s="258"/>
      <c r="Q267" s="228"/>
    </row>
    <row r="268" spans="1:45" s="109" customFormat="1" ht="21.95" customHeight="1" x14ac:dyDescent="0.25">
      <c r="A268" s="259"/>
      <c r="B268" s="194"/>
      <c r="C268" s="194" t="s">
        <v>178</v>
      </c>
      <c r="D268" s="194"/>
      <c r="E268" s="194"/>
      <c r="F268" s="238"/>
      <c r="G268" s="239"/>
      <c r="H268" s="242"/>
      <c r="I268" s="262"/>
      <c r="J268" s="380"/>
      <c r="K268" s="240"/>
      <c r="L268" s="242"/>
      <c r="M268" s="239"/>
      <c r="N268" s="240"/>
      <c r="O268" s="242"/>
      <c r="P268" s="279"/>
      <c r="Q268" s="202"/>
    </row>
    <row r="269" spans="1:45" s="122" customFormat="1" ht="21.95" customHeight="1" x14ac:dyDescent="0.2">
      <c r="A269" s="264" t="s">
        <v>179</v>
      </c>
      <c r="B269" s="214" t="s">
        <v>10</v>
      </c>
      <c r="C269" s="281" t="s">
        <v>104</v>
      </c>
      <c r="D269" s="214"/>
      <c r="E269" s="214"/>
      <c r="F269" s="203"/>
      <c r="G269" s="206"/>
      <c r="H269" s="207"/>
      <c r="I269" s="209"/>
      <c r="J269" s="382"/>
      <c r="K269" s="207"/>
      <c r="L269" s="209"/>
      <c r="M269" s="206"/>
      <c r="N269" s="207"/>
      <c r="O269" s="209"/>
      <c r="P269" s="210"/>
      <c r="Q269" s="267" t="s">
        <v>180</v>
      </c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87"/>
    </row>
    <row r="270" spans="1:45" ht="21.95" customHeight="1" x14ac:dyDescent="0.2">
      <c r="A270" s="264" t="s">
        <v>179</v>
      </c>
      <c r="B270" s="214" t="s">
        <v>13</v>
      </c>
      <c r="C270" s="214" t="s">
        <v>14</v>
      </c>
      <c r="D270" s="214"/>
      <c r="E270" s="214"/>
      <c r="F270" s="203"/>
      <c r="G270" s="206">
        <v>24</v>
      </c>
      <c r="H270" s="207">
        <v>24</v>
      </c>
      <c r="I270" s="209">
        <v>24</v>
      </c>
      <c r="J270" s="382">
        <v>24</v>
      </c>
      <c r="K270" s="207">
        <v>24</v>
      </c>
      <c r="L270" s="209">
        <v>24</v>
      </c>
      <c r="M270" s="206">
        <v>24</v>
      </c>
      <c r="N270" s="207">
        <v>24</v>
      </c>
      <c r="O270" s="209">
        <v>24</v>
      </c>
      <c r="P270" s="210">
        <v>24</v>
      </c>
      <c r="Q270" s="267" t="s">
        <v>181</v>
      </c>
      <c r="R270" s="77"/>
      <c r="S270" s="77"/>
    </row>
    <row r="271" spans="1:45" ht="21.95" customHeight="1" x14ac:dyDescent="0.2">
      <c r="A271" s="264" t="s">
        <v>179</v>
      </c>
      <c r="B271" s="214" t="s">
        <v>37</v>
      </c>
      <c r="C271" s="214" t="s">
        <v>38</v>
      </c>
      <c r="D271" s="214"/>
      <c r="E271" s="214"/>
      <c r="F271" s="203"/>
      <c r="G271" s="206"/>
      <c r="H271" s="207"/>
      <c r="I271" s="209"/>
      <c r="J271" s="382"/>
      <c r="K271" s="207"/>
      <c r="L271" s="209"/>
      <c r="M271" s="206"/>
      <c r="N271" s="207"/>
      <c r="O271" s="209"/>
      <c r="P271" s="210"/>
      <c r="Q271" s="267"/>
      <c r="R271" s="77"/>
      <c r="S271" s="77"/>
    </row>
    <row r="272" spans="1:45" ht="21.95" customHeight="1" x14ac:dyDescent="0.2">
      <c r="A272" s="268" t="s">
        <v>179</v>
      </c>
      <c r="B272" s="269" t="s">
        <v>42</v>
      </c>
      <c r="C272" s="269" t="s">
        <v>43</v>
      </c>
      <c r="D272" s="269"/>
      <c r="E272" s="269"/>
      <c r="F272" s="315"/>
      <c r="G272" s="247"/>
      <c r="H272" s="248"/>
      <c r="I272" s="250"/>
      <c r="J272" s="384"/>
      <c r="K272" s="248"/>
      <c r="L272" s="250"/>
      <c r="M272" s="247"/>
      <c r="N272" s="248"/>
      <c r="O272" s="250"/>
      <c r="P272" s="311"/>
      <c r="Q272" s="274"/>
      <c r="R272" s="77"/>
      <c r="S272" s="77"/>
    </row>
    <row r="273" spans="1:19" ht="21.95" customHeight="1" x14ac:dyDescent="0.2">
      <c r="A273" s="268" t="s">
        <v>179</v>
      </c>
      <c r="B273" s="269" t="s">
        <v>6</v>
      </c>
      <c r="C273" s="214" t="s">
        <v>7</v>
      </c>
      <c r="D273" s="269"/>
      <c r="E273" s="269"/>
      <c r="F273" s="315"/>
      <c r="G273" s="247"/>
      <c r="H273" s="248"/>
      <c r="I273" s="250"/>
      <c r="J273" s="384"/>
      <c r="K273" s="248"/>
      <c r="L273" s="250"/>
      <c r="M273" s="247"/>
      <c r="N273" s="248"/>
      <c r="O273" s="250"/>
      <c r="P273" s="311"/>
      <c r="Q273" s="274"/>
      <c r="R273" s="77"/>
      <c r="S273" s="77"/>
    </row>
    <row r="274" spans="1:19" s="109" customFormat="1" ht="21.95" customHeight="1" thickBot="1" x14ac:dyDescent="0.3">
      <c r="A274" s="275" t="s">
        <v>179</v>
      </c>
      <c r="B274" s="217"/>
      <c r="C274" s="217" t="s">
        <v>178</v>
      </c>
      <c r="D274" s="217"/>
      <c r="E274" s="217"/>
      <c r="F274" s="276"/>
      <c r="G274" s="219">
        <f t="shared" ref="G274:L274" si="19">SUM(G269:G273)</f>
        <v>24</v>
      </c>
      <c r="H274" s="220">
        <f t="shared" si="19"/>
        <v>24</v>
      </c>
      <c r="I274" s="222">
        <f t="shared" si="19"/>
        <v>24</v>
      </c>
      <c r="J274" s="383">
        <f t="shared" si="19"/>
        <v>24</v>
      </c>
      <c r="K274" s="220">
        <f t="shared" si="19"/>
        <v>24</v>
      </c>
      <c r="L274" s="222">
        <f t="shared" si="19"/>
        <v>24</v>
      </c>
      <c r="M274" s="219">
        <f>SUM(M269:M273)</f>
        <v>24</v>
      </c>
      <c r="N274" s="220">
        <f>SUM(N269:N273)</f>
        <v>24</v>
      </c>
      <c r="O274" s="222">
        <f>SUM(O269:O273)</f>
        <v>24</v>
      </c>
      <c r="P274" s="223">
        <f t="shared" ref="P274" si="20">SUM(P269:P273)</f>
        <v>24</v>
      </c>
      <c r="Q274" s="224"/>
    </row>
    <row r="275" spans="1:19" s="109" customFormat="1" ht="21.95" customHeight="1" thickBot="1" x14ac:dyDescent="0.3">
      <c r="A275" s="126"/>
      <c r="B275" s="126"/>
      <c r="C275" s="126"/>
      <c r="D275" s="126"/>
      <c r="E275" s="126"/>
      <c r="F275" s="126"/>
      <c r="G275" s="257"/>
      <c r="H275" s="257"/>
      <c r="I275" s="257"/>
      <c r="J275" s="257"/>
      <c r="K275" s="257"/>
      <c r="L275" s="257"/>
      <c r="M275" s="257"/>
      <c r="N275" s="257"/>
      <c r="O275" s="257"/>
      <c r="P275" s="258"/>
      <c r="Q275" s="228"/>
    </row>
    <row r="276" spans="1:19" s="109" customFormat="1" ht="21.95" customHeight="1" x14ac:dyDescent="0.25">
      <c r="A276" s="259"/>
      <c r="B276" s="194"/>
      <c r="C276" s="194" t="s">
        <v>182</v>
      </c>
      <c r="D276" s="194"/>
      <c r="E276" s="194"/>
      <c r="F276" s="238"/>
      <c r="G276" s="239"/>
      <c r="H276" s="240"/>
      <c r="I276" s="242"/>
      <c r="J276" s="380"/>
      <c r="K276" s="240"/>
      <c r="L276" s="242"/>
      <c r="M276" s="239"/>
      <c r="N276" s="240"/>
      <c r="O276" s="242"/>
      <c r="P276" s="279"/>
      <c r="Q276" s="202"/>
    </row>
    <row r="277" spans="1:19" s="109" customFormat="1" ht="21.95" customHeight="1" x14ac:dyDescent="0.25">
      <c r="A277" s="264" t="s">
        <v>183</v>
      </c>
      <c r="B277" s="214" t="s">
        <v>13</v>
      </c>
      <c r="C277" s="214" t="s">
        <v>184</v>
      </c>
      <c r="D277" s="350"/>
      <c r="E277" s="350"/>
      <c r="F277" s="351"/>
      <c r="G277" s="206">
        <v>20</v>
      </c>
      <c r="H277" s="207">
        <v>20</v>
      </c>
      <c r="I277" s="209">
        <v>0</v>
      </c>
      <c r="J277" s="382"/>
      <c r="K277" s="207"/>
      <c r="L277" s="209"/>
      <c r="M277" s="206"/>
      <c r="N277" s="207"/>
      <c r="O277" s="209"/>
      <c r="P277" s="210"/>
      <c r="Q277" s="267"/>
    </row>
    <row r="278" spans="1:19" s="109" customFormat="1" ht="21.95" customHeight="1" thickBot="1" x14ac:dyDescent="0.3">
      <c r="A278" s="275" t="s">
        <v>183</v>
      </c>
      <c r="B278" s="328"/>
      <c r="C278" s="217" t="s">
        <v>182</v>
      </c>
      <c r="D278" s="217"/>
      <c r="E278" s="217"/>
      <c r="F278" s="276"/>
      <c r="G278" s="219">
        <f t="shared" ref="G278:I278" si="21">SUM(G277)</f>
        <v>20</v>
      </c>
      <c r="H278" s="220">
        <f t="shared" si="21"/>
        <v>20</v>
      </c>
      <c r="I278" s="222">
        <f t="shared" si="21"/>
        <v>0</v>
      </c>
      <c r="J278" s="383"/>
      <c r="K278" s="220"/>
      <c r="L278" s="222"/>
      <c r="M278" s="219"/>
      <c r="N278" s="220"/>
      <c r="O278" s="222"/>
      <c r="P278" s="223"/>
      <c r="Q278" s="224"/>
    </row>
    <row r="279" spans="1:19" s="109" customFormat="1" ht="21.95" customHeight="1" thickBot="1" x14ac:dyDescent="0.3">
      <c r="A279" s="225"/>
      <c r="B279" s="225"/>
      <c r="C279" s="126"/>
      <c r="D279" s="126"/>
      <c r="E279" s="126"/>
      <c r="F279" s="126"/>
      <c r="G279" s="257"/>
      <c r="H279" s="257"/>
      <c r="I279" s="257"/>
      <c r="J279" s="257"/>
      <c r="K279" s="257"/>
      <c r="L279" s="257"/>
      <c r="M279" s="257"/>
      <c r="N279" s="257"/>
      <c r="O279" s="257"/>
      <c r="P279" s="258"/>
      <c r="Q279" s="228"/>
    </row>
    <row r="280" spans="1:19" s="109" customFormat="1" ht="21.95" customHeight="1" x14ac:dyDescent="0.25">
      <c r="A280" s="259"/>
      <c r="B280" s="194"/>
      <c r="C280" s="194" t="s">
        <v>352</v>
      </c>
      <c r="D280" s="194"/>
      <c r="E280" s="194"/>
      <c r="F280" s="238"/>
      <c r="G280" s="239"/>
      <c r="H280" s="240"/>
      <c r="I280" s="242"/>
      <c r="J280" s="380"/>
      <c r="K280" s="240"/>
      <c r="L280" s="242"/>
      <c r="M280" s="239"/>
      <c r="N280" s="240"/>
      <c r="O280" s="242"/>
      <c r="P280" s="279"/>
      <c r="Q280" s="202"/>
    </row>
    <row r="281" spans="1:19" s="109" customFormat="1" ht="21.95" customHeight="1" x14ac:dyDescent="0.25">
      <c r="A281" s="264" t="s">
        <v>285</v>
      </c>
      <c r="B281" s="214" t="s">
        <v>3</v>
      </c>
      <c r="C281" s="214" t="s">
        <v>4</v>
      </c>
      <c r="D281" s="350"/>
      <c r="E281" s="350"/>
      <c r="F281" s="351"/>
      <c r="G281" s="206">
        <v>0</v>
      </c>
      <c r="H281" s="207">
        <v>4</v>
      </c>
      <c r="I281" s="209">
        <v>4</v>
      </c>
      <c r="J281" s="382"/>
      <c r="K281" s="207">
        <v>10</v>
      </c>
      <c r="L281" s="209">
        <v>5</v>
      </c>
      <c r="M281" s="206"/>
      <c r="N281" s="207">
        <v>5</v>
      </c>
      <c r="O281" s="209">
        <v>5</v>
      </c>
      <c r="P281" s="210"/>
      <c r="Q281" s="267" t="s">
        <v>5</v>
      </c>
    </row>
    <row r="282" spans="1:19" s="109" customFormat="1" ht="21.95" customHeight="1" thickBot="1" x14ac:dyDescent="0.3">
      <c r="A282" s="275" t="s">
        <v>285</v>
      </c>
      <c r="B282" s="328"/>
      <c r="C282" s="217" t="s">
        <v>352</v>
      </c>
      <c r="D282" s="217"/>
      <c r="E282" s="217"/>
      <c r="F282" s="276"/>
      <c r="G282" s="219">
        <f>SUM(G281)</f>
        <v>0</v>
      </c>
      <c r="H282" s="220">
        <f>SUM(H281)</f>
        <v>4</v>
      </c>
      <c r="I282" s="222">
        <f>SUM(I281)</f>
        <v>4</v>
      </c>
      <c r="J282" s="383"/>
      <c r="K282" s="220">
        <f>SUM(K281)</f>
        <v>10</v>
      </c>
      <c r="L282" s="222">
        <f>SUM(L281)</f>
        <v>5</v>
      </c>
      <c r="M282" s="219"/>
      <c r="N282" s="220">
        <f>SUM(N281)</f>
        <v>5</v>
      </c>
      <c r="O282" s="222">
        <f>SUM(O281)</f>
        <v>5</v>
      </c>
      <c r="P282" s="223"/>
      <c r="Q282" s="224"/>
    </row>
    <row r="283" spans="1:19" s="109" customFormat="1" ht="21.95" customHeight="1" thickBot="1" x14ac:dyDescent="0.3">
      <c r="A283" s="126"/>
      <c r="B283" s="126"/>
      <c r="C283" s="126"/>
      <c r="D283" s="126"/>
      <c r="E283" s="126"/>
      <c r="F283" s="126"/>
      <c r="G283" s="257"/>
      <c r="H283" s="257"/>
      <c r="I283" s="257"/>
      <c r="J283" s="257"/>
      <c r="K283" s="257"/>
      <c r="L283" s="257"/>
      <c r="M283" s="257"/>
      <c r="N283" s="257"/>
      <c r="O283" s="257"/>
      <c r="P283" s="258"/>
      <c r="Q283" s="228"/>
    </row>
    <row r="284" spans="1:19" s="109" customFormat="1" ht="21.95" customHeight="1" x14ac:dyDescent="0.25">
      <c r="A284" s="259"/>
      <c r="B284" s="194"/>
      <c r="C284" s="194" t="s">
        <v>185</v>
      </c>
      <c r="D284" s="194"/>
      <c r="E284" s="194"/>
      <c r="F284" s="238"/>
      <c r="G284" s="239"/>
      <c r="H284" s="240"/>
      <c r="I284" s="242"/>
      <c r="J284" s="380"/>
      <c r="K284" s="240"/>
      <c r="L284" s="242"/>
      <c r="M284" s="239"/>
      <c r="N284" s="240"/>
      <c r="O284" s="242"/>
      <c r="P284" s="279"/>
      <c r="Q284" s="202"/>
    </row>
    <row r="285" spans="1:19" s="1" customFormat="1" ht="21.95" customHeight="1" x14ac:dyDescent="0.2">
      <c r="A285" s="300" t="s">
        <v>44</v>
      </c>
      <c r="B285" s="281" t="s">
        <v>283</v>
      </c>
      <c r="C285" s="281" t="s">
        <v>284</v>
      </c>
      <c r="D285" s="281"/>
      <c r="E285" s="281"/>
      <c r="F285" s="321"/>
      <c r="G285" s="282">
        <v>0</v>
      </c>
      <c r="H285" s="283">
        <v>2.2999999999999998</v>
      </c>
      <c r="I285" s="285">
        <v>2.2200000000000002</v>
      </c>
      <c r="J285" s="381"/>
      <c r="K285" s="283">
        <v>7.7</v>
      </c>
      <c r="L285" s="285">
        <v>0</v>
      </c>
      <c r="M285" s="206"/>
      <c r="N285" s="207"/>
      <c r="O285" s="285"/>
      <c r="P285" s="286"/>
      <c r="Q285" s="287"/>
    </row>
    <row r="286" spans="1:19" s="109" customFormat="1" ht="21.95" customHeight="1" x14ac:dyDescent="0.25">
      <c r="A286" s="300" t="s">
        <v>44</v>
      </c>
      <c r="B286" s="281" t="s">
        <v>10</v>
      </c>
      <c r="C286" s="281" t="s">
        <v>104</v>
      </c>
      <c r="D286" s="319"/>
      <c r="E286" s="319"/>
      <c r="F286" s="320"/>
      <c r="G286" s="282">
        <v>0</v>
      </c>
      <c r="H286" s="283">
        <v>11</v>
      </c>
      <c r="I286" s="285">
        <v>10.99</v>
      </c>
      <c r="J286" s="381"/>
      <c r="K286" s="283"/>
      <c r="L286" s="285"/>
      <c r="M286" s="282"/>
      <c r="N286" s="283"/>
      <c r="O286" s="285"/>
      <c r="P286" s="349"/>
      <c r="Q286" s="287"/>
    </row>
    <row r="287" spans="1:19" s="109" customFormat="1" ht="21.95" customHeight="1" x14ac:dyDescent="0.25">
      <c r="A287" s="300" t="s">
        <v>44</v>
      </c>
      <c r="B287" s="281" t="s">
        <v>11</v>
      </c>
      <c r="C287" s="281" t="s">
        <v>12</v>
      </c>
      <c r="D287" s="319"/>
      <c r="E287" s="319"/>
      <c r="F287" s="320"/>
      <c r="G287" s="282">
        <v>0</v>
      </c>
      <c r="H287" s="283">
        <v>13.6</v>
      </c>
      <c r="I287" s="285">
        <v>5.3</v>
      </c>
      <c r="J287" s="381"/>
      <c r="K287" s="283"/>
      <c r="L287" s="285"/>
      <c r="M287" s="282"/>
      <c r="N287" s="283"/>
      <c r="O287" s="285"/>
      <c r="P287" s="349"/>
      <c r="Q287" s="287"/>
    </row>
    <row r="288" spans="1:19" s="109" customFormat="1" ht="21.95" customHeight="1" x14ac:dyDescent="0.25">
      <c r="A288" s="300" t="s">
        <v>44</v>
      </c>
      <c r="B288" s="281" t="s">
        <v>73</v>
      </c>
      <c r="C288" s="281" t="s">
        <v>74</v>
      </c>
      <c r="D288" s="319"/>
      <c r="E288" s="319"/>
      <c r="F288" s="320"/>
      <c r="G288" s="282">
        <v>0</v>
      </c>
      <c r="H288" s="283">
        <v>1.1000000000000001</v>
      </c>
      <c r="I288" s="285">
        <v>1.04</v>
      </c>
      <c r="J288" s="381"/>
      <c r="K288" s="283"/>
      <c r="L288" s="285"/>
      <c r="M288" s="282"/>
      <c r="N288" s="283"/>
      <c r="O288" s="285"/>
      <c r="P288" s="349"/>
      <c r="Q288" s="287"/>
    </row>
    <row r="289" spans="1:17" s="109" customFormat="1" ht="21.95" customHeight="1" x14ac:dyDescent="0.25">
      <c r="A289" s="300" t="s">
        <v>44</v>
      </c>
      <c r="B289" s="281" t="s">
        <v>23</v>
      </c>
      <c r="C289" s="281" t="s">
        <v>267</v>
      </c>
      <c r="D289" s="319"/>
      <c r="E289" s="319"/>
      <c r="F289" s="320"/>
      <c r="G289" s="282"/>
      <c r="H289" s="283"/>
      <c r="I289" s="285"/>
      <c r="J289" s="381"/>
      <c r="K289" s="283"/>
      <c r="L289" s="285"/>
      <c r="M289" s="282"/>
      <c r="N289" s="283"/>
      <c r="O289" s="285"/>
      <c r="P289" s="349"/>
      <c r="Q289" s="287"/>
    </row>
    <row r="290" spans="1:17" s="109" customFormat="1" ht="30" customHeight="1" x14ac:dyDescent="0.25">
      <c r="A290" s="385" t="s">
        <v>44</v>
      </c>
      <c r="B290" s="386" t="s">
        <v>186</v>
      </c>
      <c r="C290" s="214" t="s">
        <v>187</v>
      </c>
      <c r="D290" s="350"/>
      <c r="E290" s="350"/>
      <c r="F290" s="351"/>
      <c r="G290" s="206">
        <v>10</v>
      </c>
      <c r="H290" s="207">
        <v>10</v>
      </c>
      <c r="I290" s="209">
        <v>0</v>
      </c>
      <c r="J290" s="382">
        <v>10</v>
      </c>
      <c r="K290" s="207">
        <v>10</v>
      </c>
      <c r="L290" s="209">
        <v>0</v>
      </c>
      <c r="M290" s="206">
        <v>10</v>
      </c>
      <c r="N290" s="207">
        <v>10</v>
      </c>
      <c r="O290" s="209">
        <v>0</v>
      </c>
      <c r="P290" s="210">
        <v>10</v>
      </c>
      <c r="Q290" s="211" t="s">
        <v>188</v>
      </c>
    </row>
    <row r="291" spans="1:17" s="109" customFormat="1" ht="21.95" customHeight="1" x14ac:dyDescent="0.25">
      <c r="A291" s="387" t="s">
        <v>44</v>
      </c>
      <c r="B291" s="388" t="s">
        <v>42</v>
      </c>
      <c r="C291" s="269" t="s">
        <v>268</v>
      </c>
      <c r="D291" s="340"/>
      <c r="E291" s="340"/>
      <c r="F291" s="341"/>
      <c r="G291" s="247"/>
      <c r="H291" s="248"/>
      <c r="I291" s="250"/>
      <c r="J291" s="384"/>
      <c r="K291" s="248"/>
      <c r="L291" s="250"/>
      <c r="M291" s="247"/>
      <c r="N291" s="248"/>
      <c r="O291" s="250"/>
      <c r="P291" s="311"/>
      <c r="Q291" s="274"/>
    </row>
    <row r="292" spans="1:17" s="109" customFormat="1" ht="21.95" customHeight="1" thickBot="1" x14ac:dyDescent="0.3">
      <c r="A292" s="275" t="s">
        <v>44</v>
      </c>
      <c r="B292" s="328"/>
      <c r="C292" s="217" t="s">
        <v>185</v>
      </c>
      <c r="D292" s="217"/>
      <c r="E292" s="217"/>
      <c r="F292" s="276"/>
      <c r="G292" s="219">
        <f t="shared" ref="G292:O292" si="22">SUM(G285:G291)</f>
        <v>10</v>
      </c>
      <c r="H292" s="220">
        <f t="shared" si="22"/>
        <v>38</v>
      </c>
      <c r="I292" s="222">
        <f t="shared" si="22"/>
        <v>19.55</v>
      </c>
      <c r="J292" s="383">
        <f t="shared" si="22"/>
        <v>10</v>
      </c>
      <c r="K292" s="220">
        <f t="shared" si="22"/>
        <v>17.7</v>
      </c>
      <c r="L292" s="222">
        <f t="shared" si="22"/>
        <v>0</v>
      </c>
      <c r="M292" s="219">
        <f t="shared" si="22"/>
        <v>10</v>
      </c>
      <c r="N292" s="220">
        <f t="shared" si="22"/>
        <v>10</v>
      </c>
      <c r="O292" s="222">
        <f t="shared" si="22"/>
        <v>0</v>
      </c>
      <c r="P292" s="223">
        <f>SUM(P290:P290)</f>
        <v>10</v>
      </c>
      <c r="Q292" s="224"/>
    </row>
    <row r="293" spans="1:17" s="109" customFormat="1" ht="21.95" customHeight="1" thickBot="1" x14ac:dyDescent="0.3">
      <c r="A293" s="253"/>
      <c r="B293" s="389"/>
      <c r="C293" s="295"/>
      <c r="D293" s="295"/>
      <c r="E293" s="295"/>
      <c r="F293" s="295"/>
      <c r="G293" s="390"/>
      <c r="H293" s="390"/>
      <c r="I293" s="390"/>
      <c r="J293" s="390"/>
      <c r="K293" s="390"/>
      <c r="L293" s="390"/>
      <c r="M293" s="390"/>
      <c r="N293" s="390"/>
      <c r="O293" s="390"/>
      <c r="P293" s="391"/>
      <c r="Q293" s="392"/>
    </row>
    <row r="294" spans="1:17" s="109" customFormat="1" ht="21.95" customHeight="1" x14ac:dyDescent="0.25">
      <c r="A294" s="393"/>
      <c r="B294" s="195"/>
      <c r="C294" s="194" t="s">
        <v>280</v>
      </c>
      <c r="D294" s="194"/>
      <c r="E294" s="194"/>
      <c r="F294" s="194"/>
      <c r="G294" s="239"/>
      <c r="H294" s="240"/>
      <c r="I294" s="241"/>
      <c r="J294" s="242"/>
      <c r="K294" s="240"/>
      <c r="L294" s="241"/>
      <c r="M294" s="242"/>
      <c r="N294" s="242"/>
      <c r="O294" s="394"/>
      <c r="P294" s="243"/>
      <c r="Q294" s="202"/>
    </row>
    <row r="295" spans="1:17" s="109" customFormat="1" ht="21.95" customHeight="1" x14ac:dyDescent="0.25">
      <c r="A295" s="395" t="s">
        <v>278</v>
      </c>
      <c r="B295" s="214" t="s">
        <v>279</v>
      </c>
      <c r="C295" s="214" t="s">
        <v>281</v>
      </c>
      <c r="D295" s="350"/>
      <c r="E295" s="350"/>
      <c r="F295" s="350"/>
      <c r="G295" s="206">
        <v>0</v>
      </c>
      <c r="H295" s="207">
        <v>100</v>
      </c>
      <c r="I295" s="208">
        <v>100</v>
      </c>
      <c r="J295" s="209"/>
      <c r="K295" s="207"/>
      <c r="L295" s="208"/>
      <c r="M295" s="209"/>
      <c r="N295" s="209"/>
      <c r="O295" s="396"/>
      <c r="P295" s="235"/>
      <c r="Q295" s="267" t="s">
        <v>282</v>
      </c>
    </row>
    <row r="296" spans="1:17" s="109" customFormat="1" ht="21.95" customHeight="1" thickBot="1" x14ac:dyDescent="0.3">
      <c r="A296" s="397" t="s">
        <v>278</v>
      </c>
      <c r="B296" s="328"/>
      <c r="C296" s="319" t="s">
        <v>280</v>
      </c>
      <c r="D296" s="217"/>
      <c r="E296" s="217"/>
      <c r="F296" s="217"/>
      <c r="G296" s="219">
        <f>SUM(G295)</f>
        <v>0</v>
      </c>
      <c r="H296" s="220">
        <f>SUM(H295)</f>
        <v>100</v>
      </c>
      <c r="I296" s="221">
        <f>SUM(I295)</f>
        <v>100</v>
      </c>
      <c r="J296" s="222"/>
      <c r="K296" s="220"/>
      <c r="L296" s="221"/>
      <c r="M296" s="222"/>
      <c r="N296" s="222"/>
      <c r="O296" s="398"/>
      <c r="P296" s="236"/>
      <c r="Q296" s="224"/>
    </row>
    <row r="297" spans="1:17" s="109" customFormat="1" ht="21.95" customHeight="1" thickBot="1" x14ac:dyDescent="0.3">
      <c r="A297" s="399"/>
      <c r="B297" s="400"/>
      <c r="C297" s="401"/>
      <c r="D297" s="401"/>
      <c r="E297" s="401"/>
      <c r="F297" s="401"/>
      <c r="G297" s="402"/>
      <c r="H297" s="402"/>
      <c r="I297" s="402"/>
      <c r="J297" s="402"/>
      <c r="K297" s="402"/>
      <c r="L297" s="402"/>
      <c r="M297" s="402"/>
      <c r="N297" s="402"/>
      <c r="O297" s="402"/>
      <c r="P297" s="403"/>
      <c r="Q297" s="404"/>
    </row>
    <row r="298" spans="1:17" s="109" customFormat="1" ht="21.95" customHeight="1" x14ac:dyDescent="0.25">
      <c r="A298" s="259"/>
      <c r="B298" s="194"/>
      <c r="C298" s="405" t="s">
        <v>189</v>
      </c>
      <c r="D298" s="406"/>
      <c r="E298" s="194"/>
      <c r="F298" s="194"/>
      <c r="G298" s="242"/>
      <c r="H298" s="240"/>
      <c r="I298" s="241"/>
      <c r="J298" s="242"/>
      <c r="K298" s="240"/>
      <c r="L298" s="241"/>
      <c r="M298" s="239"/>
      <c r="N298" s="240"/>
      <c r="O298" s="241"/>
      <c r="P298" s="243"/>
      <c r="Q298" s="202"/>
    </row>
    <row r="299" spans="1:17" s="109" customFormat="1" ht="21.95" customHeight="1" x14ac:dyDescent="0.2">
      <c r="A299" s="264" t="s">
        <v>190</v>
      </c>
      <c r="B299" s="214" t="s">
        <v>58</v>
      </c>
      <c r="C299" s="407" t="s">
        <v>59</v>
      </c>
      <c r="D299" s="408"/>
      <c r="E299" s="214"/>
      <c r="F299" s="214"/>
      <c r="G299" s="209">
        <v>1.5</v>
      </c>
      <c r="H299" s="207">
        <v>1.5</v>
      </c>
      <c r="I299" s="208">
        <v>1.39</v>
      </c>
      <c r="J299" s="209">
        <v>1.5</v>
      </c>
      <c r="K299" s="207">
        <v>1.5</v>
      </c>
      <c r="L299" s="208">
        <v>1.51</v>
      </c>
      <c r="M299" s="206">
        <v>1.7</v>
      </c>
      <c r="N299" s="207">
        <v>1.7</v>
      </c>
      <c r="O299" s="208">
        <v>1.6</v>
      </c>
      <c r="P299" s="235">
        <v>1.7</v>
      </c>
      <c r="Q299" s="267" t="s">
        <v>191</v>
      </c>
    </row>
    <row r="300" spans="1:17" s="109" customFormat="1" ht="21.95" customHeight="1" x14ac:dyDescent="0.2">
      <c r="A300" s="264" t="s">
        <v>190</v>
      </c>
      <c r="B300" s="214" t="s">
        <v>60</v>
      </c>
      <c r="C300" s="407" t="s">
        <v>61</v>
      </c>
      <c r="D300" s="408"/>
      <c r="E300" s="214"/>
      <c r="F300" s="203"/>
      <c r="G300" s="206">
        <v>3.5</v>
      </c>
      <c r="H300" s="207">
        <v>3.8</v>
      </c>
      <c r="I300" s="208">
        <v>3.78</v>
      </c>
      <c r="J300" s="209">
        <v>4</v>
      </c>
      <c r="K300" s="207">
        <v>4</v>
      </c>
      <c r="L300" s="208">
        <v>3.82</v>
      </c>
      <c r="M300" s="206">
        <v>4</v>
      </c>
      <c r="N300" s="207">
        <v>4</v>
      </c>
      <c r="O300" s="208">
        <v>3.63</v>
      </c>
      <c r="P300" s="235">
        <v>4</v>
      </c>
      <c r="Q300" s="267"/>
    </row>
    <row r="301" spans="1:17" s="109" customFormat="1" ht="21.95" customHeight="1" x14ac:dyDescent="0.2">
      <c r="A301" s="264" t="s">
        <v>190</v>
      </c>
      <c r="B301" s="214" t="s">
        <v>62</v>
      </c>
      <c r="C301" s="407" t="s">
        <v>63</v>
      </c>
      <c r="D301" s="408"/>
      <c r="E301" s="214"/>
      <c r="F301" s="214"/>
      <c r="G301" s="209">
        <v>5</v>
      </c>
      <c r="H301" s="207">
        <v>5</v>
      </c>
      <c r="I301" s="208">
        <v>4.57</v>
      </c>
      <c r="J301" s="209">
        <v>5</v>
      </c>
      <c r="K301" s="207">
        <v>5</v>
      </c>
      <c r="L301" s="208">
        <v>4.67</v>
      </c>
      <c r="M301" s="206">
        <v>7</v>
      </c>
      <c r="N301" s="207">
        <v>7</v>
      </c>
      <c r="O301" s="208">
        <v>4.63</v>
      </c>
      <c r="P301" s="235">
        <v>7</v>
      </c>
      <c r="Q301" s="267"/>
    </row>
    <row r="302" spans="1:17" s="109" customFormat="1" ht="21.95" customHeight="1" x14ac:dyDescent="0.2">
      <c r="A302" s="264" t="s">
        <v>190</v>
      </c>
      <c r="B302" s="214" t="s">
        <v>13</v>
      </c>
      <c r="C302" s="409" t="s">
        <v>14</v>
      </c>
      <c r="D302" s="408"/>
      <c r="E302" s="214"/>
      <c r="F302" s="214"/>
      <c r="G302" s="209">
        <v>6.5</v>
      </c>
      <c r="H302" s="207">
        <v>6.9</v>
      </c>
      <c r="I302" s="208">
        <v>6.87</v>
      </c>
      <c r="J302" s="209">
        <v>7</v>
      </c>
      <c r="K302" s="207">
        <v>7</v>
      </c>
      <c r="L302" s="208">
        <v>6.38</v>
      </c>
      <c r="M302" s="206">
        <v>7.3</v>
      </c>
      <c r="N302" s="207">
        <v>7.3</v>
      </c>
      <c r="O302" s="208">
        <v>7.18</v>
      </c>
      <c r="P302" s="235">
        <v>7.3</v>
      </c>
      <c r="Q302" s="267"/>
    </row>
    <row r="303" spans="1:17" s="109" customFormat="1" ht="21.95" customHeight="1" thickBot="1" x14ac:dyDescent="0.3">
      <c r="A303" s="397"/>
      <c r="B303" s="328"/>
      <c r="C303" s="410" t="s">
        <v>189</v>
      </c>
      <c r="D303" s="411"/>
      <c r="E303" s="328"/>
      <c r="F303" s="328"/>
      <c r="G303" s="222">
        <f t="shared" ref="G303:L303" si="23">SUM(G299:G302)</f>
        <v>16.5</v>
      </c>
      <c r="H303" s="220">
        <f t="shared" si="23"/>
        <v>17.200000000000003</v>
      </c>
      <c r="I303" s="221">
        <f t="shared" si="23"/>
        <v>16.61</v>
      </c>
      <c r="J303" s="222">
        <f t="shared" si="23"/>
        <v>17.5</v>
      </c>
      <c r="K303" s="220">
        <f t="shared" si="23"/>
        <v>17.5</v>
      </c>
      <c r="L303" s="221">
        <f t="shared" si="23"/>
        <v>16.38</v>
      </c>
      <c r="M303" s="219">
        <f>SUM(M299:M302)</f>
        <v>20</v>
      </c>
      <c r="N303" s="220">
        <f>SUM(N299:N302)</f>
        <v>20</v>
      </c>
      <c r="O303" s="221">
        <f>SUM(O299:O302)</f>
        <v>17.04</v>
      </c>
      <c r="P303" s="236">
        <f t="shared" ref="P303" si="24">SUM(P299:P302)</f>
        <v>20</v>
      </c>
      <c r="Q303" s="224"/>
    </row>
    <row r="304" spans="1:17" s="109" customFormat="1" ht="21.95" customHeight="1" thickBot="1" x14ac:dyDescent="0.3">
      <c r="A304" s="412"/>
      <c r="B304" s="332"/>
      <c r="C304" s="413"/>
      <c r="D304" s="413"/>
      <c r="E304" s="413"/>
      <c r="F304" s="413"/>
      <c r="G304" s="355"/>
      <c r="H304" s="355"/>
      <c r="I304" s="355"/>
      <c r="J304" s="355"/>
      <c r="K304" s="355"/>
      <c r="L304" s="355"/>
      <c r="M304" s="355"/>
      <c r="N304" s="355"/>
      <c r="O304" s="355"/>
      <c r="P304" s="414"/>
      <c r="Q304" s="415"/>
    </row>
    <row r="305" spans="1:19" s="109" customFormat="1" ht="22.5" customHeight="1" x14ac:dyDescent="0.25">
      <c r="A305" s="259"/>
      <c r="B305" s="238"/>
      <c r="C305" s="416" t="s">
        <v>192</v>
      </c>
      <c r="D305" s="194"/>
      <c r="E305" s="194"/>
      <c r="F305" s="238"/>
      <c r="G305" s="239"/>
      <c r="H305" s="240"/>
      <c r="I305" s="241"/>
      <c r="J305" s="242"/>
      <c r="K305" s="240"/>
      <c r="L305" s="242"/>
      <c r="M305" s="239"/>
      <c r="N305" s="240"/>
      <c r="O305" s="242"/>
      <c r="P305" s="279"/>
      <c r="Q305" s="202"/>
    </row>
    <row r="306" spans="1:19" ht="21.95" customHeight="1" x14ac:dyDescent="0.2">
      <c r="A306" s="264" t="s">
        <v>193</v>
      </c>
      <c r="B306" s="214" t="s">
        <v>194</v>
      </c>
      <c r="C306" s="214" t="s">
        <v>195</v>
      </c>
      <c r="D306" s="214"/>
      <c r="E306" s="214"/>
      <c r="F306" s="203"/>
      <c r="G306" s="382">
        <v>1430</v>
      </c>
      <c r="H306" s="207">
        <v>1430</v>
      </c>
      <c r="I306" s="208">
        <v>1405.35</v>
      </c>
      <c r="J306" s="209">
        <v>1430</v>
      </c>
      <c r="K306" s="283">
        <v>1430</v>
      </c>
      <c r="L306" s="209">
        <v>1397.88</v>
      </c>
      <c r="M306" s="206">
        <v>1550</v>
      </c>
      <c r="N306" s="207">
        <v>1550</v>
      </c>
      <c r="O306" s="209">
        <v>1528.85</v>
      </c>
      <c r="P306" s="210">
        <v>1730</v>
      </c>
      <c r="Q306" s="267"/>
      <c r="R306" s="77"/>
      <c r="S306" s="77"/>
    </row>
    <row r="307" spans="1:19" ht="21.95" customHeight="1" x14ac:dyDescent="0.2">
      <c r="A307" s="264" t="s">
        <v>193</v>
      </c>
      <c r="B307" s="214" t="s">
        <v>50</v>
      </c>
      <c r="C307" s="214" t="s">
        <v>51</v>
      </c>
      <c r="D307" s="214"/>
      <c r="E307" s="214"/>
      <c r="F307" s="203"/>
      <c r="G307" s="382">
        <v>180</v>
      </c>
      <c r="H307" s="207">
        <v>180</v>
      </c>
      <c r="I307" s="208">
        <v>174.63</v>
      </c>
      <c r="J307" s="209">
        <v>180</v>
      </c>
      <c r="K307" s="207">
        <v>180</v>
      </c>
      <c r="L307" s="209">
        <v>179.61</v>
      </c>
      <c r="M307" s="206">
        <v>200</v>
      </c>
      <c r="N307" s="207">
        <v>200</v>
      </c>
      <c r="O307" s="209">
        <v>197.52</v>
      </c>
      <c r="P307" s="210">
        <v>222</v>
      </c>
      <c r="Q307" s="267"/>
      <c r="R307" s="77"/>
      <c r="S307" s="77"/>
    </row>
    <row r="308" spans="1:19" ht="21.95" customHeight="1" x14ac:dyDescent="0.2">
      <c r="A308" s="264" t="s">
        <v>193</v>
      </c>
      <c r="B308" s="214" t="s">
        <v>52</v>
      </c>
      <c r="C308" s="214" t="s">
        <v>53</v>
      </c>
      <c r="D308" s="214"/>
      <c r="E308" s="214"/>
      <c r="F308" s="203"/>
      <c r="G308" s="382">
        <v>130</v>
      </c>
      <c r="H308" s="207">
        <v>130</v>
      </c>
      <c r="I308" s="208">
        <v>125.78</v>
      </c>
      <c r="J308" s="209">
        <v>130</v>
      </c>
      <c r="K308" s="207">
        <v>130</v>
      </c>
      <c r="L308" s="209">
        <v>125.99</v>
      </c>
      <c r="M308" s="206">
        <v>140</v>
      </c>
      <c r="N308" s="207">
        <v>140</v>
      </c>
      <c r="O308" s="209">
        <v>137.80000000000001</v>
      </c>
      <c r="P308" s="210">
        <v>158</v>
      </c>
      <c r="Q308" s="267"/>
      <c r="R308" s="77"/>
      <c r="S308" s="77"/>
    </row>
    <row r="309" spans="1:19" ht="21.95" customHeight="1" x14ac:dyDescent="0.2">
      <c r="A309" s="264" t="s">
        <v>193</v>
      </c>
      <c r="B309" s="214" t="s">
        <v>71</v>
      </c>
      <c r="C309" s="214" t="s">
        <v>72</v>
      </c>
      <c r="D309" s="214"/>
      <c r="E309" s="214"/>
      <c r="F309" s="203"/>
      <c r="G309" s="382">
        <v>6</v>
      </c>
      <c r="H309" s="207">
        <v>6</v>
      </c>
      <c r="I309" s="208">
        <v>0</v>
      </c>
      <c r="J309" s="209">
        <v>6</v>
      </c>
      <c r="K309" s="207">
        <v>6</v>
      </c>
      <c r="L309" s="209">
        <v>1.38</v>
      </c>
      <c r="M309" s="206">
        <v>6</v>
      </c>
      <c r="N309" s="207">
        <v>6</v>
      </c>
      <c r="O309" s="209">
        <v>0</v>
      </c>
      <c r="P309" s="210"/>
      <c r="Q309" s="267" t="s">
        <v>196</v>
      </c>
      <c r="R309" s="77"/>
      <c r="S309" s="77"/>
    </row>
    <row r="310" spans="1:19" ht="21.95" customHeight="1" x14ac:dyDescent="0.2">
      <c r="A310" s="264" t="s">
        <v>193</v>
      </c>
      <c r="B310" s="214" t="s">
        <v>35</v>
      </c>
      <c r="C310" s="214" t="s">
        <v>36</v>
      </c>
      <c r="D310" s="214"/>
      <c r="E310" s="214"/>
      <c r="F310" s="203"/>
      <c r="G310" s="382"/>
      <c r="H310" s="207"/>
      <c r="I310" s="208"/>
      <c r="J310" s="209"/>
      <c r="K310" s="207"/>
      <c r="L310" s="209"/>
      <c r="M310" s="206"/>
      <c r="N310" s="207"/>
      <c r="O310" s="209"/>
      <c r="P310" s="210"/>
      <c r="Q310" s="267"/>
      <c r="R310" s="77"/>
      <c r="S310" s="77"/>
    </row>
    <row r="311" spans="1:19" ht="21.95" customHeight="1" x14ac:dyDescent="0.2">
      <c r="A311" s="264" t="s">
        <v>193</v>
      </c>
      <c r="B311" s="214" t="s">
        <v>10</v>
      </c>
      <c r="C311" s="214" t="s">
        <v>34</v>
      </c>
      <c r="D311" s="214"/>
      <c r="E311" s="214"/>
      <c r="F311" s="203"/>
      <c r="G311" s="382">
        <v>25</v>
      </c>
      <c r="H311" s="207">
        <v>25</v>
      </c>
      <c r="I311" s="208">
        <v>7.09</v>
      </c>
      <c r="J311" s="209">
        <v>17</v>
      </c>
      <c r="K311" s="207">
        <v>17</v>
      </c>
      <c r="L311" s="209">
        <v>0</v>
      </c>
      <c r="M311" s="206">
        <v>10</v>
      </c>
      <c r="N311" s="207">
        <v>10</v>
      </c>
      <c r="O311" s="209">
        <v>0</v>
      </c>
      <c r="P311" s="210">
        <v>10</v>
      </c>
      <c r="Q311" s="267" t="s">
        <v>197</v>
      </c>
      <c r="R311" s="77"/>
      <c r="S311" s="77"/>
    </row>
    <row r="312" spans="1:19" ht="21.95" customHeight="1" x14ac:dyDescent="0.2">
      <c r="A312" s="264" t="s">
        <v>193</v>
      </c>
      <c r="B312" s="214" t="s">
        <v>11</v>
      </c>
      <c r="C312" s="214" t="s">
        <v>12</v>
      </c>
      <c r="D312" s="214"/>
      <c r="E312" s="214"/>
      <c r="F312" s="203"/>
      <c r="G312" s="382">
        <v>10</v>
      </c>
      <c r="H312" s="207">
        <v>10</v>
      </c>
      <c r="I312" s="208">
        <v>1.58</v>
      </c>
      <c r="J312" s="209">
        <v>5</v>
      </c>
      <c r="K312" s="207">
        <v>5</v>
      </c>
      <c r="L312" s="209">
        <v>1.75</v>
      </c>
      <c r="M312" s="206">
        <v>5</v>
      </c>
      <c r="N312" s="207">
        <v>5</v>
      </c>
      <c r="O312" s="209">
        <v>3.4</v>
      </c>
      <c r="P312" s="210">
        <v>5</v>
      </c>
      <c r="Q312" s="267"/>
      <c r="R312" s="77"/>
      <c r="S312" s="77"/>
    </row>
    <row r="313" spans="1:19" ht="21.95" customHeight="1" x14ac:dyDescent="0.2">
      <c r="A313" s="264" t="s">
        <v>193</v>
      </c>
      <c r="B313" s="214" t="s">
        <v>64</v>
      </c>
      <c r="C313" s="214" t="s">
        <v>198</v>
      </c>
      <c r="D313" s="214"/>
      <c r="E313" s="214"/>
      <c r="F313" s="203"/>
      <c r="G313" s="382">
        <v>7</v>
      </c>
      <c r="H313" s="207">
        <v>7</v>
      </c>
      <c r="I313" s="208">
        <v>6.1</v>
      </c>
      <c r="J313" s="209">
        <v>7</v>
      </c>
      <c r="K313" s="207">
        <v>9</v>
      </c>
      <c r="L313" s="209">
        <v>8.33</v>
      </c>
      <c r="M313" s="206">
        <v>10</v>
      </c>
      <c r="N313" s="207">
        <v>10</v>
      </c>
      <c r="O313" s="209">
        <v>6.2</v>
      </c>
      <c r="P313" s="210">
        <v>10</v>
      </c>
      <c r="Q313" s="267"/>
      <c r="R313" s="77"/>
      <c r="S313" s="77"/>
    </row>
    <row r="314" spans="1:19" ht="27" customHeight="1" x14ac:dyDescent="0.2">
      <c r="A314" s="264" t="s">
        <v>193</v>
      </c>
      <c r="B314" s="214" t="s">
        <v>199</v>
      </c>
      <c r="C314" s="214" t="s">
        <v>200</v>
      </c>
      <c r="D314" s="214"/>
      <c r="E314" s="214"/>
      <c r="F314" s="203"/>
      <c r="G314" s="382">
        <v>5</v>
      </c>
      <c r="H314" s="207">
        <v>5</v>
      </c>
      <c r="I314" s="208">
        <v>4.5</v>
      </c>
      <c r="J314" s="209">
        <v>5</v>
      </c>
      <c r="K314" s="207">
        <v>5</v>
      </c>
      <c r="L314" s="209">
        <v>0</v>
      </c>
      <c r="M314" s="206"/>
      <c r="N314" s="207"/>
      <c r="O314" s="209"/>
      <c r="P314" s="210"/>
      <c r="Q314" s="211" t="s">
        <v>322</v>
      </c>
      <c r="R314" s="77"/>
      <c r="S314" s="77"/>
    </row>
    <row r="315" spans="1:19" ht="21.95" customHeight="1" x14ac:dyDescent="0.2">
      <c r="A315" s="264" t="s">
        <v>193</v>
      </c>
      <c r="B315" s="214" t="s">
        <v>201</v>
      </c>
      <c r="C315" s="214" t="s">
        <v>202</v>
      </c>
      <c r="D315" s="214"/>
      <c r="E315" s="214"/>
      <c r="F315" s="203"/>
      <c r="G315" s="382">
        <v>2</v>
      </c>
      <c r="H315" s="207">
        <v>2</v>
      </c>
      <c r="I315" s="208">
        <v>0</v>
      </c>
      <c r="J315" s="209">
        <v>2</v>
      </c>
      <c r="K315" s="207">
        <v>2</v>
      </c>
      <c r="L315" s="209">
        <v>0</v>
      </c>
      <c r="M315" s="206">
        <v>2</v>
      </c>
      <c r="N315" s="207">
        <v>3.2</v>
      </c>
      <c r="O315" s="209">
        <v>3.15</v>
      </c>
      <c r="P315" s="210">
        <v>5</v>
      </c>
      <c r="Q315" s="267"/>
      <c r="R315" s="77"/>
      <c r="S315" s="77"/>
    </row>
    <row r="316" spans="1:19" ht="21.95" customHeight="1" x14ac:dyDescent="0.2">
      <c r="A316" s="264" t="s">
        <v>193</v>
      </c>
      <c r="B316" s="214" t="s">
        <v>13</v>
      </c>
      <c r="C316" s="214" t="s">
        <v>14</v>
      </c>
      <c r="D316" s="214"/>
      <c r="E316" s="214"/>
      <c r="F316" s="203"/>
      <c r="G316" s="382">
        <v>12</v>
      </c>
      <c r="H316" s="207">
        <v>12</v>
      </c>
      <c r="I316" s="208">
        <v>10.72</v>
      </c>
      <c r="J316" s="209">
        <v>12</v>
      </c>
      <c r="K316" s="207">
        <v>12</v>
      </c>
      <c r="L316" s="209">
        <v>11.13</v>
      </c>
      <c r="M316" s="206">
        <v>18</v>
      </c>
      <c r="N316" s="207">
        <v>18</v>
      </c>
      <c r="O316" s="209">
        <v>12.13</v>
      </c>
      <c r="P316" s="210">
        <v>15</v>
      </c>
      <c r="Q316" s="267" t="s">
        <v>203</v>
      </c>
      <c r="R316" s="77"/>
      <c r="S316" s="77"/>
    </row>
    <row r="317" spans="1:19" ht="21.95" customHeight="1" x14ac:dyDescent="0.2">
      <c r="A317" s="264" t="s">
        <v>193</v>
      </c>
      <c r="B317" s="214" t="s">
        <v>204</v>
      </c>
      <c r="C317" s="214" t="s">
        <v>205</v>
      </c>
      <c r="D317" s="214"/>
      <c r="E317" s="214"/>
      <c r="F317" s="203"/>
      <c r="G317" s="382">
        <v>10</v>
      </c>
      <c r="H317" s="207">
        <v>10</v>
      </c>
      <c r="I317" s="208">
        <v>6.99</v>
      </c>
      <c r="J317" s="209">
        <v>10</v>
      </c>
      <c r="K317" s="207">
        <v>10</v>
      </c>
      <c r="L317" s="209">
        <v>0</v>
      </c>
      <c r="M317" s="206">
        <v>10</v>
      </c>
      <c r="N317" s="207">
        <v>8.8000000000000007</v>
      </c>
      <c r="O317" s="209">
        <v>0</v>
      </c>
      <c r="P317" s="210">
        <v>5</v>
      </c>
      <c r="Q317" s="267"/>
      <c r="R317" s="77"/>
      <c r="S317" s="77"/>
    </row>
    <row r="318" spans="1:19" ht="21.95" customHeight="1" x14ac:dyDescent="0.2">
      <c r="A318" s="264" t="s">
        <v>193</v>
      </c>
      <c r="B318" s="214" t="s">
        <v>67</v>
      </c>
      <c r="C318" s="214" t="s">
        <v>68</v>
      </c>
      <c r="D318" s="214"/>
      <c r="E318" s="214"/>
      <c r="F318" s="203"/>
      <c r="G318" s="382">
        <v>20</v>
      </c>
      <c r="H318" s="207">
        <v>20</v>
      </c>
      <c r="I318" s="208">
        <v>15.14</v>
      </c>
      <c r="J318" s="209">
        <v>20</v>
      </c>
      <c r="K318" s="207">
        <v>20</v>
      </c>
      <c r="L318" s="209">
        <v>6.63</v>
      </c>
      <c r="M318" s="206">
        <v>20</v>
      </c>
      <c r="N318" s="207">
        <v>20</v>
      </c>
      <c r="O318" s="209">
        <v>6</v>
      </c>
      <c r="P318" s="210">
        <v>20</v>
      </c>
      <c r="Q318" s="267"/>
      <c r="R318" s="77"/>
      <c r="S318" s="77"/>
    </row>
    <row r="319" spans="1:19" ht="21.95" customHeight="1" x14ac:dyDescent="0.2">
      <c r="A319" s="264" t="s">
        <v>193</v>
      </c>
      <c r="B319" s="214" t="s">
        <v>206</v>
      </c>
      <c r="C319" s="214" t="s">
        <v>207</v>
      </c>
      <c r="D319" s="214"/>
      <c r="E319" s="214"/>
      <c r="F319" s="203"/>
      <c r="G319" s="382">
        <v>2</v>
      </c>
      <c r="H319" s="207">
        <v>2</v>
      </c>
      <c r="I319" s="208">
        <v>0</v>
      </c>
      <c r="J319" s="209">
        <v>2</v>
      </c>
      <c r="K319" s="207">
        <v>2</v>
      </c>
      <c r="L319" s="209">
        <v>0</v>
      </c>
      <c r="M319" s="206">
        <v>2</v>
      </c>
      <c r="N319" s="207">
        <v>2</v>
      </c>
      <c r="O319" s="209">
        <v>0</v>
      </c>
      <c r="P319" s="210">
        <v>2</v>
      </c>
      <c r="Q319" s="267"/>
      <c r="R319" s="77"/>
      <c r="S319" s="77"/>
    </row>
    <row r="320" spans="1:19" ht="21.95" customHeight="1" x14ac:dyDescent="0.2">
      <c r="A320" s="264" t="s">
        <v>193</v>
      </c>
      <c r="B320" s="214" t="s">
        <v>97</v>
      </c>
      <c r="C320" s="214" t="s">
        <v>98</v>
      </c>
      <c r="D320" s="214"/>
      <c r="E320" s="214"/>
      <c r="F320" s="203"/>
      <c r="G320" s="382">
        <v>20</v>
      </c>
      <c r="H320" s="207">
        <v>20</v>
      </c>
      <c r="I320" s="208">
        <v>0</v>
      </c>
      <c r="J320" s="209">
        <v>15</v>
      </c>
      <c r="K320" s="207">
        <v>15</v>
      </c>
      <c r="L320" s="209">
        <v>0</v>
      </c>
      <c r="M320" s="206">
        <v>15</v>
      </c>
      <c r="N320" s="207">
        <v>15</v>
      </c>
      <c r="O320" s="209">
        <v>0</v>
      </c>
      <c r="P320" s="210">
        <v>6</v>
      </c>
      <c r="Q320" s="267"/>
      <c r="R320" s="77"/>
      <c r="S320" s="77"/>
    </row>
    <row r="321" spans="1:19" ht="25.5" customHeight="1" x14ac:dyDescent="0.2">
      <c r="A321" s="264" t="s">
        <v>193</v>
      </c>
      <c r="B321" s="214" t="s">
        <v>73</v>
      </c>
      <c r="C321" s="214" t="s">
        <v>74</v>
      </c>
      <c r="D321" s="214"/>
      <c r="E321" s="214"/>
      <c r="F321" s="203"/>
      <c r="G321" s="382">
        <v>10</v>
      </c>
      <c r="H321" s="207">
        <v>10</v>
      </c>
      <c r="I321" s="208">
        <v>0</v>
      </c>
      <c r="J321" s="209">
        <v>10</v>
      </c>
      <c r="K321" s="207">
        <v>10</v>
      </c>
      <c r="L321" s="209">
        <v>4.8</v>
      </c>
      <c r="M321" s="206">
        <v>10</v>
      </c>
      <c r="N321" s="207">
        <v>10</v>
      </c>
      <c r="O321" s="209">
        <v>1.49</v>
      </c>
      <c r="P321" s="210">
        <v>5</v>
      </c>
      <c r="Q321" s="211" t="s">
        <v>208</v>
      </c>
      <c r="R321" s="77"/>
      <c r="S321" s="77"/>
    </row>
    <row r="322" spans="1:19" ht="21.95" customHeight="1" x14ac:dyDescent="0.2">
      <c r="A322" s="268" t="s">
        <v>193</v>
      </c>
      <c r="B322" s="269" t="s">
        <v>81</v>
      </c>
      <c r="C322" s="269" t="s">
        <v>209</v>
      </c>
      <c r="D322" s="269"/>
      <c r="E322" s="269"/>
      <c r="F322" s="315"/>
      <c r="G322" s="382">
        <v>2</v>
      </c>
      <c r="H322" s="207">
        <v>2</v>
      </c>
      <c r="I322" s="208">
        <v>2</v>
      </c>
      <c r="J322" s="250">
        <v>2</v>
      </c>
      <c r="K322" s="248">
        <v>2</v>
      </c>
      <c r="L322" s="250">
        <v>2</v>
      </c>
      <c r="M322" s="247">
        <v>2</v>
      </c>
      <c r="N322" s="248">
        <v>2</v>
      </c>
      <c r="O322" s="250">
        <v>2</v>
      </c>
      <c r="P322" s="311">
        <v>7</v>
      </c>
      <c r="Q322" s="274" t="s">
        <v>210</v>
      </c>
      <c r="R322" s="77"/>
      <c r="S322" s="77"/>
    </row>
    <row r="323" spans="1:19" s="109" customFormat="1" ht="21.95" customHeight="1" thickBot="1" x14ac:dyDescent="0.3">
      <c r="A323" s="275" t="s">
        <v>193</v>
      </c>
      <c r="B323" s="217"/>
      <c r="C323" s="217" t="s">
        <v>192</v>
      </c>
      <c r="D323" s="217"/>
      <c r="E323" s="217"/>
      <c r="F323" s="276"/>
      <c r="G323" s="383">
        <f t="shared" ref="G323" si="25">SUM(G306:G322)</f>
        <v>1871</v>
      </c>
      <c r="H323" s="220">
        <f t="shared" ref="H323:I323" si="26">SUM(H306:H322)</f>
        <v>1871</v>
      </c>
      <c r="I323" s="221">
        <f t="shared" si="26"/>
        <v>1759.8799999999999</v>
      </c>
      <c r="J323" s="222">
        <f>SUM(J306:J322)</f>
        <v>1853</v>
      </c>
      <c r="K323" s="220">
        <f>SUM(K306:K322)</f>
        <v>1855</v>
      </c>
      <c r="L323" s="222">
        <v>1739.5</v>
      </c>
      <c r="M323" s="219">
        <f>SUM(M306:M322)</f>
        <v>2000</v>
      </c>
      <c r="N323" s="220">
        <f>SUM(N306:N322)</f>
        <v>2000</v>
      </c>
      <c r="O323" s="222">
        <f>SUM(O306:O322)</f>
        <v>1898.5400000000002</v>
      </c>
      <c r="P323" s="223">
        <f t="shared" ref="P323" si="27">SUM(P306:P322)</f>
        <v>2200</v>
      </c>
      <c r="Q323" s="224"/>
    </row>
    <row r="324" spans="1:19" s="109" customFormat="1" ht="21.95" customHeight="1" thickBot="1" x14ac:dyDescent="0.3">
      <c r="A324" s="126"/>
      <c r="B324" s="126"/>
      <c r="C324" s="126"/>
      <c r="D324" s="126"/>
      <c r="E324" s="126"/>
      <c r="F324" s="126"/>
      <c r="G324" s="257"/>
      <c r="H324" s="257"/>
      <c r="I324" s="257"/>
      <c r="J324" s="257"/>
      <c r="K324" s="257"/>
      <c r="L324" s="257"/>
      <c r="M324" s="257"/>
      <c r="N324" s="257"/>
      <c r="O324" s="257"/>
      <c r="P324" s="258"/>
      <c r="Q324" s="228"/>
    </row>
    <row r="325" spans="1:19" s="109" customFormat="1" ht="21.95" customHeight="1" x14ac:dyDescent="0.25">
      <c r="A325" s="259"/>
      <c r="B325" s="194"/>
      <c r="C325" s="194" t="s">
        <v>294</v>
      </c>
      <c r="D325" s="194"/>
      <c r="E325" s="194"/>
      <c r="F325" s="238"/>
      <c r="G325" s="306"/>
      <c r="H325" s="307"/>
      <c r="I325" s="308"/>
      <c r="J325" s="309"/>
      <c r="K325" s="307"/>
      <c r="L325" s="308"/>
      <c r="M325" s="306"/>
      <c r="N325" s="307"/>
      <c r="O325" s="308"/>
      <c r="P325" s="243"/>
      <c r="Q325" s="202"/>
    </row>
    <row r="326" spans="1:19" s="109" customFormat="1" ht="21.95" customHeight="1" x14ac:dyDescent="0.25">
      <c r="A326" s="264" t="s">
        <v>295</v>
      </c>
      <c r="B326" s="214" t="s">
        <v>21</v>
      </c>
      <c r="C326" s="214" t="s">
        <v>22</v>
      </c>
      <c r="D326" s="350"/>
      <c r="E326" s="350"/>
      <c r="F326" s="351"/>
      <c r="G326" s="206">
        <v>0</v>
      </c>
      <c r="H326" s="207">
        <v>35</v>
      </c>
      <c r="I326" s="208">
        <v>18.989999999999998</v>
      </c>
      <c r="J326" s="209"/>
      <c r="K326" s="207"/>
      <c r="L326" s="208"/>
      <c r="M326" s="206"/>
      <c r="N326" s="207"/>
      <c r="O326" s="208"/>
      <c r="P326" s="235"/>
      <c r="Q326" s="267"/>
    </row>
    <row r="327" spans="1:19" s="109" customFormat="1" ht="21.95" customHeight="1" x14ac:dyDescent="0.25">
      <c r="A327" s="264" t="s">
        <v>295</v>
      </c>
      <c r="B327" s="214" t="s">
        <v>11</v>
      </c>
      <c r="C327" s="214" t="s">
        <v>213</v>
      </c>
      <c r="D327" s="350"/>
      <c r="E327" s="350"/>
      <c r="F327" s="351"/>
      <c r="G327" s="206">
        <v>0</v>
      </c>
      <c r="H327" s="207">
        <v>8</v>
      </c>
      <c r="I327" s="208">
        <v>1.47</v>
      </c>
      <c r="J327" s="209"/>
      <c r="K327" s="207"/>
      <c r="L327" s="208"/>
      <c r="M327" s="206"/>
      <c r="N327" s="207"/>
      <c r="O327" s="208"/>
      <c r="P327" s="235"/>
      <c r="Q327" s="267"/>
    </row>
    <row r="328" spans="1:19" s="109" customFormat="1" ht="21.95" customHeight="1" x14ac:dyDescent="0.25">
      <c r="A328" s="264" t="s">
        <v>295</v>
      </c>
      <c r="B328" s="214" t="s">
        <v>67</v>
      </c>
      <c r="C328" s="214" t="s">
        <v>68</v>
      </c>
      <c r="D328" s="350"/>
      <c r="E328" s="350"/>
      <c r="F328" s="351"/>
      <c r="G328" s="206">
        <v>0</v>
      </c>
      <c r="H328" s="207">
        <v>8</v>
      </c>
      <c r="I328" s="208">
        <v>1.54</v>
      </c>
      <c r="J328" s="209"/>
      <c r="K328" s="207"/>
      <c r="L328" s="208"/>
      <c r="M328" s="206"/>
      <c r="N328" s="207"/>
      <c r="O328" s="208"/>
      <c r="P328" s="235"/>
      <c r="Q328" s="267"/>
    </row>
    <row r="329" spans="1:19" s="109" customFormat="1" ht="25.5" customHeight="1" thickBot="1" x14ac:dyDescent="0.3">
      <c r="A329" s="275" t="s">
        <v>295</v>
      </c>
      <c r="B329" s="217"/>
      <c r="C329" s="217" t="s">
        <v>294</v>
      </c>
      <c r="D329" s="217"/>
      <c r="E329" s="217"/>
      <c r="F329" s="276"/>
      <c r="G329" s="219">
        <f>SUM(G326:G328)</f>
        <v>0</v>
      </c>
      <c r="H329" s="220">
        <f>SUM(H326:H328)</f>
        <v>51</v>
      </c>
      <c r="I329" s="221">
        <f>SUM(I326:I328)</f>
        <v>21.999999999999996</v>
      </c>
      <c r="J329" s="222"/>
      <c r="K329" s="220"/>
      <c r="L329" s="221"/>
      <c r="M329" s="219"/>
      <c r="N329" s="220"/>
      <c r="O329" s="221"/>
      <c r="P329" s="236"/>
      <c r="Q329" s="224"/>
    </row>
    <row r="330" spans="1:19" s="109" customFormat="1" ht="25.5" customHeight="1" thickBot="1" x14ac:dyDescent="0.3">
      <c r="A330" s="417"/>
      <c r="B330" s="331"/>
      <c r="C330" s="331"/>
      <c r="D330" s="126"/>
      <c r="E330" s="126"/>
      <c r="F330" s="126"/>
      <c r="G330" s="257"/>
      <c r="H330" s="418"/>
      <c r="I330" s="257"/>
      <c r="J330" s="257"/>
      <c r="K330" s="257"/>
      <c r="L330" s="257"/>
      <c r="M330" s="257"/>
      <c r="N330" s="257"/>
      <c r="O330" s="257"/>
      <c r="P330" s="419"/>
      <c r="Q330" s="336"/>
    </row>
    <row r="331" spans="1:19" s="109" customFormat="1" ht="25.5" customHeight="1" x14ac:dyDescent="0.25">
      <c r="A331" s="259"/>
      <c r="B331" s="194"/>
      <c r="C331" s="194" t="s">
        <v>301</v>
      </c>
      <c r="D331" s="413"/>
      <c r="E331" s="413"/>
      <c r="F331" s="413"/>
      <c r="G331" s="306"/>
      <c r="H331" s="307"/>
      <c r="I331" s="309"/>
      <c r="J331" s="420"/>
      <c r="K331" s="307"/>
      <c r="L331" s="309"/>
      <c r="M331" s="306"/>
      <c r="N331" s="307"/>
      <c r="O331" s="309"/>
      <c r="P331" s="279"/>
      <c r="Q331" s="202"/>
    </row>
    <row r="332" spans="1:19" s="109" customFormat="1" ht="25.5" customHeight="1" x14ac:dyDescent="0.2">
      <c r="A332" s="300" t="s">
        <v>211</v>
      </c>
      <c r="B332" s="281" t="s">
        <v>48</v>
      </c>
      <c r="C332" s="214" t="s">
        <v>49</v>
      </c>
      <c r="D332" s="225"/>
      <c r="E332" s="225"/>
      <c r="F332" s="225"/>
      <c r="G332" s="282"/>
      <c r="H332" s="283"/>
      <c r="I332" s="285"/>
      <c r="J332" s="381"/>
      <c r="K332" s="283">
        <v>16.399999999999999</v>
      </c>
      <c r="L332" s="285">
        <v>16.399999999999999</v>
      </c>
      <c r="M332" s="282"/>
      <c r="N332" s="283"/>
      <c r="O332" s="285"/>
      <c r="P332" s="286"/>
      <c r="Q332" s="287"/>
    </row>
    <row r="333" spans="1:19" s="109" customFormat="1" ht="25.5" customHeight="1" x14ac:dyDescent="0.25">
      <c r="A333" s="264" t="s">
        <v>211</v>
      </c>
      <c r="B333" s="214" t="s">
        <v>21</v>
      </c>
      <c r="C333" s="214" t="s">
        <v>22</v>
      </c>
      <c r="D333" s="126"/>
      <c r="E333" s="126"/>
      <c r="F333" s="126"/>
      <c r="G333" s="206"/>
      <c r="H333" s="207"/>
      <c r="I333" s="209"/>
      <c r="J333" s="382"/>
      <c r="K333" s="207">
        <v>13.6</v>
      </c>
      <c r="L333" s="209">
        <v>10.61</v>
      </c>
      <c r="M333" s="206"/>
      <c r="N333" s="207"/>
      <c r="O333" s="209"/>
      <c r="P333" s="210"/>
      <c r="Q333" s="267"/>
    </row>
    <row r="334" spans="1:19" s="109" customFormat="1" ht="25.5" customHeight="1" x14ac:dyDescent="0.25">
      <c r="A334" s="264" t="s">
        <v>211</v>
      </c>
      <c r="B334" s="214" t="s">
        <v>10</v>
      </c>
      <c r="C334" s="214" t="s">
        <v>104</v>
      </c>
      <c r="D334" s="126"/>
      <c r="E334" s="126"/>
      <c r="F334" s="126"/>
      <c r="G334" s="206"/>
      <c r="H334" s="207"/>
      <c r="I334" s="209"/>
      <c r="J334" s="382"/>
      <c r="K334" s="207"/>
      <c r="L334" s="209"/>
      <c r="M334" s="206"/>
      <c r="N334" s="207"/>
      <c r="O334" s="209"/>
      <c r="P334" s="210"/>
      <c r="Q334" s="267"/>
    </row>
    <row r="335" spans="1:19" s="109" customFormat="1" ht="25.5" customHeight="1" x14ac:dyDescent="0.25">
      <c r="A335" s="264" t="s">
        <v>211</v>
      </c>
      <c r="B335" s="214" t="s">
        <v>108</v>
      </c>
      <c r="C335" s="214" t="s">
        <v>212</v>
      </c>
      <c r="D335" s="126"/>
      <c r="E335" s="126"/>
      <c r="F335" s="126"/>
      <c r="G335" s="421"/>
      <c r="H335" s="422"/>
      <c r="I335" s="423"/>
      <c r="J335" s="424"/>
      <c r="K335" s="422"/>
      <c r="L335" s="423"/>
      <c r="M335" s="421"/>
      <c r="N335" s="422"/>
      <c r="O335" s="423"/>
      <c r="P335" s="210"/>
      <c r="Q335" s="267"/>
    </row>
    <row r="336" spans="1:19" s="109" customFormat="1" ht="25.5" customHeight="1" x14ac:dyDescent="0.25">
      <c r="A336" s="264" t="s">
        <v>211</v>
      </c>
      <c r="B336" s="214" t="s">
        <v>11</v>
      </c>
      <c r="C336" s="214" t="s">
        <v>213</v>
      </c>
      <c r="D336" s="126"/>
      <c r="E336" s="126"/>
      <c r="F336" s="126"/>
      <c r="G336" s="206"/>
      <c r="H336" s="207"/>
      <c r="I336" s="209"/>
      <c r="J336" s="382"/>
      <c r="K336" s="207">
        <v>5</v>
      </c>
      <c r="L336" s="209">
        <v>1.22</v>
      </c>
      <c r="M336" s="206"/>
      <c r="N336" s="207"/>
      <c r="O336" s="209"/>
      <c r="P336" s="210"/>
      <c r="Q336" s="267"/>
    </row>
    <row r="337" spans="1:17" s="109" customFormat="1" ht="25.5" customHeight="1" x14ac:dyDescent="0.25">
      <c r="A337" s="264" t="s">
        <v>211</v>
      </c>
      <c r="B337" s="214" t="s">
        <v>13</v>
      </c>
      <c r="C337" s="214" t="s">
        <v>14</v>
      </c>
      <c r="D337" s="126"/>
      <c r="E337" s="126"/>
      <c r="F337" s="126"/>
      <c r="G337" s="206"/>
      <c r="H337" s="207"/>
      <c r="I337" s="209"/>
      <c r="J337" s="382"/>
      <c r="K337" s="207">
        <v>12</v>
      </c>
      <c r="L337" s="209">
        <v>0</v>
      </c>
      <c r="M337" s="206"/>
      <c r="N337" s="207"/>
      <c r="O337" s="209"/>
      <c r="P337" s="210"/>
      <c r="Q337" s="267"/>
    </row>
    <row r="338" spans="1:17" s="109" customFormat="1" ht="25.5" customHeight="1" x14ac:dyDescent="0.25">
      <c r="A338" s="268" t="s">
        <v>211</v>
      </c>
      <c r="B338" s="269" t="s">
        <v>67</v>
      </c>
      <c r="C338" s="269" t="s">
        <v>68</v>
      </c>
      <c r="D338" s="126"/>
      <c r="E338" s="126"/>
      <c r="F338" s="126"/>
      <c r="G338" s="206"/>
      <c r="H338" s="207"/>
      <c r="I338" s="209"/>
      <c r="J338" s="382"/>
      <c r="K338" s="207">
        <v>5</v>
      </c>
      <c r="L338" s="209">
        <v>3.3</v>
      </c>
      <c r="M338" s="206"/>
      <c r="N338" s="207"/>
      <c r="O338" s="209"/>
      <c r="P338" s="210"/>
      <c r="Q338" s="267"/>
    </row>
    <row r="339" spans="1:17" s="109" customFormat="1" ht="25.5" customHeight="1" thickBot="1" x14ac:dyDescent="0.3">
      <c r="A339" s="275" t="s">
        <v>211</v>
      </c>
      <c r="B339" s="217"/>
      <c r="C339" s="217" t="s">
        <v>214</v>
      </c>
      <c r="D339" s="295"/>
      <c r="E339" s="295"/>
      <c r="F339" s="295"/>
      <c r="G339" s="219"/>
      <c r="H339" s="220"/>
      <c r="I339" s="222"/>
      <c r="J339" s="383"/>
      <c r="K339" s="220">
        <f>SUM(K332:K338)</f>
        <v>52</v>
      </c>
      <c r="L339" s="222">
        <f>SUM(L332:L338)</f>
        <v>31.529999999999998</v>
      </c>
      <c r="M339" s="219"/>
      <c r="N339" s="220"/>
      <c r="O339" s="222"/>
      <c r="P339" s="223"/>
      <c r="Q339" s="224"/>
    </row>
    <row r="340" spans="1:17" s="109" customFormat="1" ht="25.5" customHeight="1" thickBot="1" x14ac:dyDescent="0.3">
      <c r="A340" s="126"/>
      <c r="B340" s="126"/>
      <c r="C340" s="126"/>
      <c r="D340" s="126"/>
      <c r="E340" s="126"/>
      <c r="F340" s="1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58"/>
      <c r="Q340" s="228"/>
    </row>
    <row r="341" spans="1:17" s="109" customFormat="1" ht="25.5" customHeight="1" x14ac:dyDescent="0.25">
      <c r="A341" s="259"/>
      <c r="B341" s="194"/>
      <c r="C341" s="194" t="s">
        <v>215</v>
      </c>
      <c r="D341" s="194"/>
      <c r="E341" s="194"/>
      <c r="F341" s="238"/>
      <c r="G341" s="306"/>
      <c r="H341" s="307"/>
      <c r="I341" s="309"/>
      <c r="J341" s="420"/>
      <c r="K341" s="307"/>
      <c r="L341" s="309"/>
      <c r="M341" s="306"/>
      <c r="N341" s="307"/>
      <c r="O341" s="309"/>
      <c r="P341" s="279"/>
      <c r="Q341" s="202"/>
    </row>
    <row r="342" spans="1:17" s="109" customFormat="1" ht="25.5" customHeight="1" x14ac:dyDescent="0.2">
      <c r="A342" s="300" t="s">
        <v>216</v>
      </c>
      <c r="B342" s="281" t="s">
        <v>48</v>
      </c>
      <c r="C342" s="214" t="s">
        <v>49</v>
      </c>
      <c r="D342" s="281"/>
      <c r="E342" s="281"/>
      <c r="F342" s="321"/>
      <c r="G342" s="282"/>
      <c r="H342" s="283"/>
      <c r="I342" s="285"/>
      <c r="J342" s="381"/>
      <c r="K342" s="283"/>
      <c r="L342" s="285"/>
      <c r="M342" s="282"/>
      <c r="N342" s="283">
        <v>20</v>
      </c>
      <c r="O342" s="285">
        <v>13.01</v>
      </c>
      <c r="P342" s="286"/>
      <c r="Q342" s="287"/>
    </row>
    <row r="343" spans="1:17" s="109" customFormat="1" ht="25.5" customHeight="1" x14ac:dyDescent="0.25">
      <c r="A343" s="264" t="s">
        <v>216</v>
      </c>
      <c r="B343" s="214" t="s">
        <v>21</v>
      </c>
      <c r="C343" s="214" t="s">
        <v>22</v>
      </c>
      <c r="D343" s="350"/>
      <c r="E343" s="350"/>
      <c r="F343" s="351"/>
      <c r="G343" s="421"/>
      <c r="H343" s="422"/>
      <c r="I343" s="423"/>
      <c r="J343" s="424"/>
      <c r="K343" s="207">
        <v>19</v>
      </c>
      <c r="L343" s="209"/>
      <c r="M343" s="206"/>
      <c r="N343" s="207">
        <v>20</v>
      </c>
      <c r="O343" s="209">
        <v>15.57</v>
      </c>
      <c r="P343" s="210"/>
      <c r="Q343" s="267"/>
    </row>
    <row r="344" spans="1:17" s="109" customFormat="1" ht="25.5" customHeight="1" x14ac:dyDescent="0.25">
      <c r="A344" s="264" t="s">
        <v>216</v>
      </c>
      <c r="B344" s="214" t="s">
        <v>11</v>
      </c>
      <c r="C344" s="214" t="s">
        <v>213</v>
      </c>
      <c r="D344" s="350"/>
      <c r="E344" s="350"/>
      <c r="F344" s="351"/>
      <c r="G344" s="421"/>
      <c r="H344" s="422"/>
      <c r="I344" s="423"/>
      <c r="J344" s="424"/>
      <c r="K344" s="207"/>
      <c r="L344" s="209"/>
      <c r="M344" s="206"/>
      <c r="N344" s="207"/>
      <c r="O344" s="209"/>
      <c r="P344" s="210"/>
      <c r="Q344" s="267"/>
    </row>
    <row r="345" spans="1:17" s="109" customFormat="1" ht="25.5" customHeight="1" x14ac:dyDescent="0.25">
      <c r="A345" s="264" t="s">
        <v>216</v>
      </c>
      <c r="B345" s="214" t="s">
        <v>108</v>
      </c>
      <c r="C345" s="214" t="s">
        <v>109</v>
      </c>
      <c r="D345" s="350"/>
      <c r="E345" s="350"/>
      <c r="F345" s="351"/>
      <c r="G345" s="206"/>
      <c r="H345" s="207"/>
      <c r="I345" s="209"/>
      <c r="J345" s="382"/>
      <c r="K345" s="207">
        <v>1</v>
      </c>
      <c r="L345" s="209">
        <v>0.43</v>
      </c>
      <c r="M345" s="206"/>
      <c r="N345" s="207">
        <v>1</v>
      </c>
      <c r="O345" s="209">
        <v>0.71</v>
      </c>
      <c r="P345" s="210"/>
      <c r="Q345" s="267"/>
    </row>
    <row r="346" spans="1:17" s="109" customFormat="1" ht="25.5" customHeight="1" x14ac:dyDescent="0.25">
      <c r="A346" s="264" t="s">
        <v>216</v>
      </c>
      <c r="B346" s="214" t="s">
        <v>67</v>
      </c>
      <c r="C346" s="214" t="s">
        <v>68</v>
      </c>
      <c r="D346" s="350"/>
      <c r="E346" s="350"/>
      <c r="F346" s="351"/>
      <c r="G346" s="206"/>
      <c r="H346" s="207"/>
      <c r="I346" s="209"/>
      <c r="J346" s="382"/>
      <c r="K346" s="207">
        <v>4.4000000000000004</v>
      </c>
      <c r="L346" s="209"/>
      <c r="M346" s="206"/>
      <c r="N346" s="207">
        <v>12.6</v>
      </c>
      <c r="O346" s="209">
        <v>4.54</v>
      </c>
      <c r="P346" s="210"/>
      <c r="Q346" s="267"/>
    </row>
    <row r="347" spans="1:17" s="109" customFormat="1" ht="25.5" customHeight="1" thickBot="1" x14ac:dyDescent="0.3">
      <c r="A347" s="275" t="s">
        <v>216</v>
      </c>
      <c r="B347" s="217"/>
      <c r="C347" s="217" t="s">
        <v>215</v>
      </c>
      <c r="D347" s="217"/>
      <c r="E347" s="217"/>
      <c r="F347" s="276"/>
      <c r="G347" s="425"/>
      <c r="H347" s="426"/>
      <c r="I347" s="427"/>
      <c r="J347" s="428"/>
      <c r="K347" s="220">
        <f>SUM(K343:K346)</f>
        <v>24.4</v>
      </c>
      <c r="L347" s="222">
        <f>SUM(L343:L346)</f>
        <v>0.43</v>
      </c>
      <c r="M347" s="219"/>
      <c r="N347" s="220">
        <f>SUM(N342:N346)</f>
        <v>53.6</v>
      </c>
      <c r="O347" s="222">
        <f>SUM(O342:O346)</f>
        <v>33.83</v>
      </c>
      <c r="P347" s="223"/>
      <c r="Q347" s="224"/>
    </row>
    <row r="348" spans="1:17" s="109" customFormat="1" ht="25.5" customHeight="1" thickBot="1" x14ac:dyDescent="0.3">
      <c r="A348" s="126"/>
      <c r="B348" s="126"/>
      <c r="C348" s="126"/>
      <c r="D348" s="126"/>
      <c r="E348" s="126"/>
      <c r="F348" s="1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58"/>
      <c r="Q348" s="228"/>
    </row>
    <row r="349" spans="1:17" s="109" customFormat="1" ht="25.5" customHeight="1" x14ac:dyDescent="0.25">
      <c r="A349" s="259"/>
      <c r="B349" s="194"/>
      <c r="C349" s="194" t="s">
        <v>217</v>
      </c>
      <c r="D349" s="194"/>
      <c r="E349" s="194"/>
      <c r="F349" s="238"/>
      <c r="G349" s="306"/>
      <c r="H349" s="307"/>
      <c r="I349" s="308"/>
      <c r="J349" s="309"/>
      <c r="K349" s="307"/>
      <c r="L349" s="308"/>
      <c r="M349" s="306"/>
      <c r="N349" s="307"/>
      <c r="O349" s="308"/>
      <c r="P349" s="243"/>
      <c r="Q349" s="202"/>
    </row>
    <row r="350" spans="1:17" s="109" customFormat="1" ht="25.5" customHeight="1" x14ac:dyDescent="0.25">
      <c r="A350" s="264" t="s">
        <v>218</v>
      </c>
      <c r="B350" s="214" t="s">
        <v>21</v>
      </c>
      <c r="C350" s="214" t="s">
        <v>22</v>
      </c>
      <c r="D350" s="350"/>
      <c r="E350" s="350"/>
      <c r="F350" s="351"/>
      <c r="G350" s="206"/>
      <c r="H350" s="207"/>
      <c r="I350" s="208"/>
      <c r="J350" s="209"/>
      <c r="K350" s="207"/>
      <c r="L350" s="208"/>
      <c r="M350" s="206"/>
      <c r="N350" s="207"/>
      <c r="O350" s="208"/>
      <c r="P350" s="235"/>
      <c r="Q350" s="267"/>
    </row>
    <row r="351" spans="1:17" s="109" customFormat="1" ht="25.5" customHeight="1" x14ac:dyDescent="0.25">
      <c r="A351" s="264" t="s">
        <v>218</v>
      </c>
      <c r="B351" s="214" t="s">
        <v>11</v>
      </c>
      <c r="C351" s="214" t="s">
        <v>213</v>
      </c>
      <c r="D351" s="350"/>
      <c r="E351" s="350"/>
      <c r="F351" s="351"/>
      <c r="G351" s="206"/>
      <c r="H351" s="207"/>
      <c r="I351" s="208"/>
      <c r="J351" s="209"/>
      <c r="K351" s="207"/>
      <c r="L351" s="208"/>
      <c r="M351" s="206"/>
      <c r="N351" s="207"/>
      <c r="O351" s="208"/>
      <c r="P351" s="235"/>
      <c r="Q351" s="267"/>
    </row>
    <row r="352" spans="1:17" s="109" customFormat="1" ht="25.5" customHeight="1" x14ac:dyDescent="0.25">
      <c r="A352" s="264" t="s">
        <v>218</v>
      </c>
      <c r="B352" s="214" t="s">
        <v>13</v>
      </c>
      <c r="C352" s="214" t="s">
        <v>14</v>
      </c>
      <c r="D352" s="350"/>
      <c r="E352" s="350"/>
      <c r="F352" s="351"/>
      <c r="G352" s="206"/>
      <c r="H352" s="207"/>
      <c r="I352" s="208"/>
      <c r="J352" s="209"/>
      <c r="K352" s="207"/>
      <c r="L352" s="208"/>
      <c r="M352" s="206"/>
      <c r="N352" s="207"/>
      <c r="O352" s="208"/>
      <c r="P352" s="235"/>
      <c r="Q352" s="267"/>
    </row>
    <row r="353" spans="1:19" s="109" customFormat="1" ht="25.5" customHeight="1" x14ac:dyDescent="0.25">
      <c r="A353" s="264" t="s">
        <v>218</v>
      </c>
      <c r="B353" s="214" t="s">
        <v>67</v>
      </c>
      <c r="C353" s="214" t="s">
        <v>219</v>
      </c>
      <c r="D353" s="350"/>
      <c r="E353" s="350"/>
      <c r="F353" s="351"/>
      <c r="G353" s="206"/>
      <c r="H353" s="207"/>
      <c r="I353" s="208"/>
      <c r="J353" s="209"/>
      <c r="K353" s="207"/>
      <c r="L353" s="208"/>
      <c r="M353" s="206"/>
      <c r="N353" s="207"/>
      <c r="O353" s="208"/>
      <c r="P353" s="235"/>
      <c r="Q353" s="267"/>
    </row>
    <row r="354" spans="1:19" s="109" customFormat="1" ht="25.5" customHeight="1" thickBot="1" x14ac:dyDescent="0.3">
      <c r="A354" s="275" t="s">
        <v>218</v>
      </c>
      <c r="B354" s="217"/>
      <c r="C354" s="217" t="s">
        <v>217</v>
      </c>
      <c r="D354" s="217"/>
      <c r="E354" s="217"/>
      <c r="F354" s="276"/>
      <c r="G354" s="219"/>
      <c r="H354" s="220"/>
      <c r="I354" s="221"/>
      <c r="J354" s="222"/>
      <c r="K354" s="220"/>
      <c r="L354" s="221"/>
      <c r="M354" s="219"/>
      <c r="N354" s="220"/>
      <c r="O354" s="221"/>
      <c r="P354" s="236"/>
      <c r="Q354" s="224"/>
    </row>
    <row r="355" spans="1:19" ht="21.95" customHeight="1" thickBot="1" x14ac:dyDescent="0.3">
      <c r="A355" s="126"/>
      <c r="B355" s="126"/>
      <c r="C355" s="126"/>
      <c r="D355" s="225"/>
      <c r="E355" s="225"/>
      <c r="F355" s="225"/>
      <c r="G355" s="226"/>
      <c r="H355" s="226"/>
      <c r="I355" s="226"/>
      <c r="J355" s="226"/>
      <c r="K355" s="226"/>
      <c r="L355" s="226"/>
      <c r="M355" s="226"/>
      <c r="N355" s="226"/>
      <c r="O355" s="226"/>
      <c r="P355" s="227"/>
      <c r="Q355" s="228"/>
      <c r="R355" s="77"/>
      <c r="S355" s="77"/>
    </row>
    <row r="356" spans="1:19" ht="21.95" customHeight="1" x14ac:dyDescent="0.25">
      <c r="A356" s="259"/>
      <c r="B356" s="194"/>
      <c r="C356" s="194" t="s">
        <v>220</v>
      </c>
      <c r="D356" s="195"/>
      <c r="E356" s="195"/>
      <c r="F356" s="196"/>
      <c r="G356" s="306"/>
      <c r="H356" s="307"/>
      <c r="I356" s="308"/>
      <c r="J356" s="309"/>
      <c r="K356" s="307"/>
      <c r="L356" s="309"/>
      <c r="M356" s="306"/>
      <c r="N356" s="307"/>
      <c r="O356" s="309"/>
      <c r="P356" s="201"/>
      <c r="Q356" s="202"/>
      <c r="R356" s="123"/>
      <c r="S356" s="77"/>
    </row>
    <row r="357" spans="1:19" ht="21.95" customHeight="1" x14ac:dyDescent="0.2">
      <c r="A357" s="264" t="s">
        <v>221</v>
      </c>
      <c r="B357" s="214" t="s">
        <v>48</v>
      </c>
      <c r="C357" s="214" t="s">
        <v>49</v>
      </c>
      <c r="D357" s="214"/>
      <c r="E357" s="214"/>
      <c r="F357" s="203"/>
      <c r="G357" s="206">
        <v>3500</v>
      </c>
      <c r="H357" s="209">
        <v>3480</v>
      </c>
      <c r="I357" s="208">
        <v>3430.03</v>
      </c>
      <c r="J357" s="209">
        <v>3500</v>
      </c>
      <c r="K357" s="207">
        <v>3459.8</v>
      </c>
      <c r="L357" s="209">
        <v>3281.12</v>
      </c>
      <c r="M357" s="206">
        <v>3850</v>
      </c>
      <c r="N357" s="207">
        <v>3832.2</v>
      </c>
      <c r="O357" s="209">
        <v>3603.43</v>
      </c>
      <c r="P357" s="210">
        <v>4100</v>
      </c>
      <c r="Q357" s="267"/>
      <c r="R357" s="77"/>
      <c r="S357" s="77"/>
    </row>
    <row r="358" spans="1:19" ht="21.95" customHeight="1" x14ac:dyDescent="0.2">
      <c r="A358" s="264" t="s">
        <v>221</v>
      </c>
      <c r="B358" s="214" t="s">
        <v>21</v>
      </c>
      <c r="C358" s="214" t="s">
        <v>22</v>
      </c>
      <c r="D358" s="214"/>
      <c r="E358" s="214"/>
      <c r="F358" s="203"/>
      <c r="G358" s="206">
        <v>10</v>
      </c>
      <c r="H358" s="209">
        <v>10</v>
      </c>
      <c r="I358" s="208">
        <v>0</v>
      </c>
      <c r="J358" s="209">
        <v>20</v>
      </c>
      <c r="K358" s="207">
        <v>20</v>
      </c>
      <c r="L358" s="209">
        <v>7</v>
      </c>
      <c r="M358" s="206">
        <v>20</v>
      </c>
      <c r="N358" s="207">
        <v>20</v>
      </c>
      <c r="O358" s="209">
        <v>15</v>
      </c>
      <c r="P358" s="210">
        <v>15</v>
      </c>
      <c r="Q358" s="267"/>
      <c r="R358" s="77"/>
      <c r="S358" s="77"/>
    </row>
    <row r="359" spans="1:19" ht="21.95" customHeight="1" x14ac:dyDescent="0.2">
      <c r="A359" s="264" t="s">
        <v>221</v>
      </c>
      <c r="B359" s="214" t="s">
        <v>50</v>
      </c>
      <c r="C359" s="214" t="s">
        <v>51</v>
      </c>
      <c r="D359" s="214"/>
      <c r="E359" s="214"/>
      <c r="F359" s="203"/>
      <c r="G359" s="206">
        <v>860</v>
      </c>
      <c r="H359" s="209">
        <v>864</v>
      </c>
      <c r="I359" s="208">
        <v>863.92</v>
      </c>
      <c r="J359" s="209">
        <v>880</v>
      </c>
      <c r="K359" s="207">
        <v>880</v>
      </c>
      <c r="L359" s="209">
        <v>813.97</v>
      </c>
      <c r="M359" s="206">
        <v>980</v>
      </c>
      <c r="N359" s="207">
        <v>975.7</v>
      </c>
      <c r="O359" s="209">
        <v>887.71</v>
      </c>
      <c r="P359" s="210">
        <v>1015</v>
      </c>
      <c r="Q359" s="267"/>
      <c r="R359" s="77"/>
      <c r="S359" s="77"/>
    </row>
    <row r="360" spans="1:19" ht="21.95" customHeight="1" x14ac:dyDescent="0.2">
      <c r="A360" s="264" t="s">
        <v>221</v>
      </c>
      <c r="B360" s="214" t="s">
        <v>52</v>
      </c>
      <c r="C360" s="214" t="s">
        <v>53</v>
      </c>
      <c r="D360" s="214"/>
      <c r="E360" s="214"/>
      <c r="F360" s="203"/>
      <c r="G360" s="206">
        <v>320</v>
      </c>
      <c r="H360" s="209">
        <v>316</v>
      </c>
      <c r="I360" s="208">
        <v>313.35000000000002</v>
      </c>
      <c r="J360" s="209">
        <v>320</v>
      </c>
      <c r="K360" s="207">
        <v>320</v>
      </c>
      <c r="L360" s="209">
        <v>299.47000000000003</v>
      </c>
      <c r="M360" s="206">
        <v>355</v>
      </c>
      <c r="N360" s="207">
        <v>353.4</v>
      </c>
      <c r="O360" s="209">
        <v>330.64</v>
      </c>
      <c r="P360" s="210">
        <v>369</v>
      </c>
      <c r="Q360" s="267"/>
      <c r="R360" s="77"/>
      <c r="S360" s="77"/>
    </row>
    <row r="361" spans="1:19" ht="21.95" customHeight="1" x14ac:dyDescent="0.2">
      <c r="A361" s="264" t="s">
        <v>221</v>
      </c>
      <c r="B361" s="214" t="s">
        <v>71</v>
      </c>
      <c r="C361" s="214" t="s">
        <v>72</v>
      </c>
      <c r="D361" s="214"/>
      <c r="E361" s="214"/>
      <c r="F361" s="203"/>
      <c r="G361" s="206"/>
      <c r="H361" s="209"/>
      <c r="I361" s="208"/>
      <c r="J361" s="209"/>
      <c r="K361" s="207">
        <v>5.4</v>
      </c>
      <c r="L361" s="209">
        <v>5.28</v>
      </c>
      <c r="M361" s="206">
        <v>6</v>
      </c>
      <c r="N361" s="207">
        <v>6</v>
      </c>
      <c r="O361" s="209">
        <v>0</v>
      </c>
      <c r="P361" s="210">
        <v>5</v>
      </c>
      <c r="Q361" s="267"/>
      <c r="R361" s="77"/>
      <c r="S361" s="77"/>
    </row>
    <row r="362" spans="1:19" ht="21.95" customHeight="1" x14ac:dyDescent="0.2">
      <c r="A362" s="264" t="s">
        <v>221</v>
      </c>
      <c r="B362" s="214" t="s">
        <v>269</v>
      </c>
      <c r="C362" s="214" t="s">
        <v>270</v>
      </c>
      <c r="D362" s="214"/>
      <c r="E362" s="214"/>
      <c r="F362" s="203"/>
      <c r="G362" s="206">
        <v>0</v>
      </c>
      <c r="H362" s="207">
        <v>0</v>
      </c>
      <c r="I362" s="208">
        <v>0</v>
      </c>
      <c r="J362" s="209">
        <v>3</v>
      </c>
      <c r="K362" s="207">
        <v>3</v>
      </c>
      <c r="L362" s="209">
        <v>0</v>
      </c>
      <c r="M362" s="206">
        <v>3</v>
      </c>
      <c r="N362" s="207">
        <v>3</v>
      </c>
      <c r="O362" s="209">
        <v>0</v>
      </c>
      <c r="P362" s="210"/>
      <c r="Q362" s="267"/>
      <c r="R362" s="77"/>
      <c r="S362" s="77"/>
    </row>
    <row r="363" spans="1:19" ht="21.95" customHeight="1" x14ac:dyDescent="0.2">
      <c r="A363" s="264" t="s">
        <v>221</v>
      </c>
      <c r="B363" s="214" t="s">
        <v>35</v>
      </c>
      <c r="C363" s="214" t="s">
        <v>36</v>
      </c>
      <c r="D363" s="214"/>
      <c r="E363" s="214"/>
      <c r="F363" s="203"/>
      <c r="G363" s="206">
        <v>0</v>
      </c>
      <c r="H363" s="207">
        <v>0</v>
      </c>
      <c r="I363" s="208">
        <v>0</v>
      </c>
      <c r="J363" s="209"/>
      <c r="K363" s="207">
        <v>14</v>
      </c>
      <c r="L363" s="209">
        <v>14</v>
      </c>
      <c r="M363" s="206"/>
      <c r="N363" s="207"/>
      <c r="O363" s="209"/>
      <c r="P363" s="210"/>
      <c r="Q363" s="267"/>
      <c r="R363" s="77"/>
      <c r="S363" s="77"/>
    </row>
    <row r="364" spans="1:19" ht="21.95" customHeight="1" x14ac:dyDescent="0.2">
      <c r="A364" s="264" t="s">
        <v>221</v>
      </c>
      <c r="B364" s="214" t="s">
        <v>166</v>
      </c>
      <c r="C364" s="214" t="s">
        <v>167</v>
      </c>
      <c r="D364" s="214"/>
      <c r="E364" s="214"/>
      <c r="F364" s="203"/>
      <c r="G364" s="206">
        <v>10</v>
      </c>
      <c r="H364" s="207">
        <v>8.1</v>
      </c>
      <c r="I364" s="208">
        <v>6.66</v>
      </c>
      <c r="J364" s="209">
        <v>8</v>
      </c>
      <c r="K364" s="207">
        <v>8</v>
      </c>
      <c r="L364" s="209">
        <v>5.76</v>
      </c>
      <c r="M364" s="206">
        <v>8</v>
      </c>
      <c r="N364" s="207">
        <v>8</v>
      </c>
      <c r="O364" s="209">
        <v>4.55</v>
      </c>
      <c r="P364" s="210">
        <v>6</v>
      </c>
      <c r="Q364" s="267"/>
      <c r="R364" s="77"/>
      <c r="S364" s="77"/>
    </row>
    <row r="365" spans="1:19" ht="21.95" customHeight="1" x14ac:dyDescent="0.2">
      <c r="A365" s="264" t="s">
        <v>221</v>
      </c>
      <c r="B365" s="214" t="s">
        <v>283</v>
      </c>
      <c r="C365" s="214" t="s">
        <v>284</v>
      </c>
      <c r="D365" s="214"/>
      <c r="E365" s="214"/>
      <c r="F365" s="203"/>
      <c r="G365" s="206">
        <v>0</v>
      </c>
      <c r="H365" s="209">
        <v>1.9</v>
      </c>
      <c r="I365" s="208">
        <v>1.83</v>
      </c>
      <c r="J365" s="209">
        <v>6</v>
      </c>
      <c r="K365" s="207">
        <v>6</v>
      </c>
      <c r="L365" s="209">
        <v>5.18</v>
      </c>
      <c r="M365" s="206"/>
      <c r="N365" s="207"/>
      <c r="O365" s="209"/>
      <c r="P365" s="210"/>
      <c r="Q365" s="267"/>
      <c r="R365" s="77"/>
      <c r="S365" s="77"/>
    </row>
    <row r="366" spans="1:19" ht="21.95" customHeight="1" x14ac:dyDescent="0.2">
      <c r="A366" s="264" t="s">
        <v>221</v>
      </c>
      <c r="B366" s="214" t="s">
        <v>79</v>
      </c>
      <c r="C366" s="214" t="s">
        <v>222</v>
      </c>
      <c r="D366" s="214"/>
      <c r="E366" s="214"/>
      <c r="F366" s="203"/>
      <c r="G366" s="206">
        <v>20</v>
      </c>
      <c r="H366" s="209">
        <v>20</v>
      </c>
      <c r="I366" s="208">
        <v>13.6</v>
      </c>
      <c r="J366" s="209">
        <v>15</v>
      </c>
      <c r="K366" s="207">
        <v>15</v>
      </c>
      <c r="L366" s="209">
        <v>9.35</v>
      </c>
      <c r="M366" s="206">
        <v>12</v>
      </c>
      <c r="N366" s="207">
        <v>12</v>
      </c>
      <c r="O366" s="209">
        <v>10.43</v>
      </c>
      <c r="P366" s="210">
        <v>15</v>
      </c>
      <c r="Q366" s="267"/>
      <c r="R366" s="77"/>
      <c r="S366" s="77"/>
    </row>
    <row r="367" spans="1:19" ht="25.5" customHeight="1" x14ac:dyDescent="0.2">
      <c r="A367" s="264" t="s">
        <v>221</v>
      </c>
      <c r="B367" s="214" t="s">
        <v>10</v>
      </c>
      <c r="C367" s="214" t="s">
        <v>34</v>
      </c>
      <c r="D367" s="214"/>
      <c r="E367" s="214"/>
      <c r="F367" s="203"/>
      <c r="G367" s="206">
        <v>80</v>
      </c>
      <c r="H367" s="226">
        <v>180</v>
      </c>
      <c r="I367" s="292">
        <v>61.75</v>
      </c>
      <c r="J367" s="226">
        <v>300</v>
      </c>
      <c r="K367" s="291">
        <v>300</v>
      </c>
      <c r="L367" s="226">
        <v>166.04</v>
      </c>
      <c r="M367" s="290">
        <v>450</v>
      </c>
      <c r="N367" s="291">
        <v>234.6</v>
      </c>
      <c r="O367" s="226">
        <v>234.56</v>
      </c>
      <c r="P367" s="293">
        <v>350</v>
      </c>
      <c r="Q367" s="310" t="s">
        <v>370</v>
      </c>
      <c r="R367" s="77"/>
      <c r="S367" s="77"/>
    </row>
    <row r="368" spans="1:19" ht="25.5" customHeight="1" x14ac:dyDescent="0.2">
      <c r="A368" s="264" t="s">
        <v>221</v>
      </c>
      <c r="B368" s="214" t="s">
        <v>11</v>
      </c>
      <c r="C368" s="214" t="s">
        <v>12</v>
      </c>
      <c r="D368" s="214"/>
      <c r="E368" s="214"/>
      <c r="F368" s="203"/>
      <c r="G368" s="206">
        <v>65</v>
      </c>
      <c r="H368" s="209">
        <v>65</v>
      </c>
      <c r="I368" s="208">
        <v>35.549999999999997</v>
      </c>
      <c r="J368" s="209">
        <v>40</v>
      </c>
      <c r="K368" s="207">
        <v>65.400000000000006</v>
      </c>
      <c r="L368" s="209">
        <v>65.400000000000006</v>
      </c>
      <c r="M368" s="206">
        <v>50</v>
      </c>
      <c r="N368" s="207">
        <v>57.3</v>
      </c>
      <c r="O368" s="209">
        <v>57.29</v>
      </c>
      <c r="P368" s="210">
        <v>70</v>
      </c>
      <c r="Q368" s="429" t="s">
        <v>223</v>
      </c>
      <c r="R368" s="77"/>
      <c r="S368" s="77"/>
    </row>
    <row r="369" spans="1:19" ht="21.95" customHeight="1" x14ac:dyDescent="0.2">
      <c r="A369" s="264" t="s">
        <v>221</v>
      </c>
      <c r="B369" s="214" t="s">
        <v>58</v>
      </c>
      <c r="C369" s="214" t="s">
        <v>59</v>
      </c>
      <c r="D369" s="214"/>
      <c r="E369" s="214"/>
      <c r="F369" s="203"/>
      <c r="G369" s="206">
        <v>20</v>
      </c>
      <c r="H369" s="209">
        <v>20</v>
      </c>
      <c r="I369" s="208">
        <v>16.079999999999998</v>
      </c>
      <c r="J369" s="209">
        <v>20</v>
      </c>
      <c r="K369" s="207">
        <v>20</v>
      </c>
      <c r="L369" s="209">
        <v>17.02</v>
      </c>
      <c r="M369" s="206">
        <v>20</v>
      </c>
      <c r="N369" s="207">
        <v>20</v>
      </c>
      <c r="O369" s="209">
        <v>18.52</v>
      </c>
      <c r="P369" s="210">
        <v>34</v>
      </c>
      <c r="Q369" s="267"/>
      <c r="R369" s="77"/>
      <c r="S369" s="77"/>
    </row>
    <row r="370" spans="1:19" ht="21.95" customHeight="1" x14ac:dyDescent="0.2">
      <c r="A370" s="264" t="s">
        <v>221</v>
      </c>
      <c r="B370" s="214" t="s">
        <v>60</v>
      </c>
      <c r="C370" s="214" t="s">
        <v>224</v>
      </c>
      <c r="D370" s="214"/>
      <c r="E370" s="214"/>
      <c r="F370" s="203"/>
      <c r="G370" s="206">
        <v>60</v>
      </c>
      <c r="H370" s="209">
        <v>60</v>
      </c>
      <c r="I370" s="208">
        <v>59.55</v>
      </c>
      <c r="J370" s="209">
        <v>60</v>
      </c>
      <c r="K370" s="207">
        <v>60</v>
      </c>
      <c r="L370" s="209">
        <v>54.77</v>
      </c>
      <c r="M370" s="206">
        <v>60</v>
      </c>
      <c r="N370" s="207">
        <v>60</v>
      </c>
      <c r="O370" s="209">
        <v>55.82</v>
      </c>
      <c r="P370" s="210">
        <v>75</v>
      </c>
      <c r="Q370" s="267"/>
      <c r="R370" s="77"/>
      <c r="S370" s="77"/>
    </row>
    <row r="371" spans="1:19" s="109" customFormat="1" ht="21.95" customHeight="1" x14ac:dyDescent="0.2">
      <c r="A371" s="264" t="s">
        <v>221</v>
      </c>
      <c r="B371" s="214" t="s">
        <v>62</v>
      </c>
      <c r="C371" s="214" t="s">
        <v>63</v>
      </c>
      <c r="D371" s="214"/>
      <c r="E371" s="214"/>
      <c r="F371" s="203"/>
      <c r="G371" s="206">
        <v>45</v>
      </c>
      <c r="H371" s="209">
        <v>45</v>
      </c>
      <c r="I371" s="208">
        <v>39.94</v>
      </c>
      <c r="J371" s="209">
        <v>42</v>
      </c>
      <c r="K371" s="207">
        <v>42</v>
      </c>
      <c r="L371" s="209">
        <v>37.130000000000003</v>
      </c>
      <c r="M371" s="206">
        <v>80</v>
      </c>
      <c r="N371" s="207">
        <v>80</v>
      </c>
      <c r="O371" s="209">
        <v>38.380000000000003</v>
      </c>
      <c r="P371" s="210">
        <v>50</v>
      </c>
      <c r="Q371" s="267"/>
    </row>
    <row r="372" spans="1:19" s="77" customFormat="1" ht="21.95" customHeight="1" x14ac:dyDescent="0.2">
      <c r="A372" s="264" t="s">
        <v>221</v>
      </c>
      <c r="B372" s="214" t="s">
        <v>120</v>
      </c>
      <c r="C372" s="214" t="s">
        <v>121</v>
      </c>
      <c r="D372" s="214"/>
      <c r="E372" s="214"/>
      <c r="F372" s="203"/>
      <c r="G372" s="206">
        <v>15</v>
      </c>
      <c r="H372" s="209">
        <v>15</v>
      </c>
      <c r="I372" s="208">
        <v>8.51</v>
      </c>
      <c r="J372" s="209">
        <v>10</v>
      </c>
      <c r="K372" s="207">
        <v>13</v>
      </c>
      <c r="L372" s="209">
        <v>11.5</v>
      </c>
      <c r="M372" s="206">
        <v>15</v>
      </c>
      <c r="N372" s="207">
        <v>15</v>
      </c>
      <c r="O372" s="209">
        <v>11.27</v>
      </c>
      <c r="P372" s="210">
        <v>15</v>
      </c>
      <c r="Q372" s="267" t="s">
        <v>225</v>
      </c>
      <c r="R372" s="123"/>
    </row>
    <row r="373" spans="1:19" s="77" customFormat="1" ht="21.95" customHeight="1" x14ac:dyDescent="0.2">
      <c r="A373" s="264" t="s">
        <v>221</v>
      </c>
      <c r="B373" s="214" t="s">
        <v>108</v>
      </c>
      <c r="C373" s="214" t="s">
        <v>212</v>
      </c>
      <c r="D373" s="214"/>
      <c r="E373" s="214"/>
      <c r="F373" s="203"/>
      <c r="G373" s="206">
        <v>35</v>
      </c>
      <c r="H373" s="209">
        <v>35</v>
      </c>
      <c r="I373" s="208">
        <v>23.75</v>
      </c>
      <c r="J373" s="209">
        <v>30</v>
      </c>
      <c r="K373" s="207">
        <v>30</v>
      </c>
      <c r="L373" s="209">
        <v>23.38</v>
      </c>
      <c r="M373" s="206">
        <v>30</v>
      </c>
      <c r="N373" s="207">
        <v>30</v>
      </c>
      <c r="O373" s="209">
        <v>26.21</v>
      </c>
      <c r="P373" s="210">
        <v>30</v>
      </c>
      <c r="Q373" s="267"/>
    </row>
    <row r="374" spans="1:19" s="109" customFormat="1" ht="21.95" customHeight="1" x14ac:dyDescent="0.2">
      <c r="A374" s="264" t="s">
        <v>221</v>
      </c>
      <c r="B374" s="214" t="s">
        <v>64</v>
      </c>
      <c r="C374" s="214" t="s">
        <v>198</v>
      </c>
      <c r="D374" s="214"/>
      <c r="E374" s="214"/>
      <c r="F374" s="203"/>
      <c r="G374" s="206">
        <v>27</v>
      </c>
      <c r="H374" s="209">
        <v>28.5</v>
      </c>
      <c r="I374" s="208">
        <v>28.5</v>
      </c>
      <c r="J374" s="209">
        <v>29</v>
      </c>
      <c r="K374" s="207">
        <v>29</v>
      </c>
      <c r="L374" s="209">
        <v>28.16</v>
      </c>
      <c r="M374" s="206">
        <v>29</v>
      </c>
      <c r="N374" s="207">
        <v>29.5</v>
      </c>
      <c r="O374" s="209">
        <v>29.45</v>
      </c>
      <c r="P374" s="210">
        <v>32</v>
      </c>
      <c r="Q374" s="267"/>
    </row>
    <row r="375" spans="1:19" s="77" customFormat="1" ht="25.5" customHeight="1" x14ac:dyDescent="0.2">
      <c r="A375" s="264" t="s">
        <v>221</v>
      </c>
      <c r="B375" s="214" t="s">
        <v>199</v>
      </c>
      <c r="C375" s="214" t="s">
        <v>200</v>
      </c>
      <c r="D375" s="214"/>
      <c r="E375" s="214"/>
      <c r="F375" s="203"/>
      <c r="G375" s="206">
        <v>14</v>
      </c>
      <c r="H375" s="209">
        <v>14</v>
      </c>
      <c r="I375" s="208">
        <v>13.93</v>
      </c>
      <c r="J375" s="209">
        <v>14</v>
      </c>
      <c r="K375" s="207">
        <v>14.4</v>
      </c>
      <c r="L375" s="209">
        <v>14.33</v>
      </c>
      <c r="M375" s="206">
        <v>15</v>
      </c>
      <c r="N375" s="207">
        <v>16</v>
      </c>
      <c r="O375" s="209">
        <v>15.84</v>
      </c>
      <c r="P375" s="210">
        <v>16</v>
      </c>
      <c r="Q375" s="211" t="s">
        <v>226</v>
      </c>
    </row>
    <row r="376" spans="1:19" s="77" customFormat="1" ht="21.95" customHeight="1" x14ac:dyDescent="0.2">
      <c r="A376" s="264" t="s">
        <v>221</v>
      </c>
      <c r="B376" s="214" t="s">
        <v>93</v>
      </c>
      <c r="C376" s="214" t="s">
        <v>94</v>
      </c>
      <c r="D376" s="214"/>
      <c r="E376" s="214"/>
      <c r="F376" s="203"/>
      <c r="G376" s="206">
        <v>50</v>
      </c>
      <c r="H376" s="209">
        <v>50</v>
      </c>
      <c r="I376" s="208">
        <v>45.93</v>
      </c>
      <c r="J376" s="209">
        <v>46</v>
      </c>
      <c r="K376" s="207">
        <v>46.8</v>
      </c>
      <c r="L376" s="209">
        <v>46.79</v>
      </c>
      <c r="M376" s="206">
        <v>48</v>
      </c>
      <c r="N376" s="207">
        <v>48</v>
      </c>
      <c r="O376" s="209">
        <v>46.79</v>
      </c>
      <c r="P376" s="210">
        <v>50</v>
      </c>
      <c r="Q376" s="267" t="s">
        <v>227</v>
      </c>
    </row>
    <row r="377" spans="1:19" s="77" customFormat="1" ht="29.25" customHeight="1" x14ac:dyDescent="0.2">
      <c r="A377" s="264" t="s">
        <v>221</v>
      </c>
      <c r="B377" s="214" t="s">
        <v>95</v>
      </c>
      <c r="C377" s="214" t="s">
        <v>96</v>
      </c>
      <c r="D377" s="214"/>
      <c r="E377" s="214"/>
      <c r="F377" s="203"/>
      <c r="G377" s="206">
        <v>140</v>
      </c>
      <c r="H377" s="209">
        <v>140</v>
      </c>
      <c r="I377" s="208">
        <v>133.58000000000001</v>
      </c>
      <c r="J377" s="209">
        <v>135</v>
      </c>
      <c r="K377" s="207">
        <v>135</v>
      </c>
      <c r="L377" s="209">
        <v>134.34</v>
      </c>
      <c r="M377" s="206">
        <v>135</v>
      </c>
      <c r="N377" s="207">
        <v>150</v>
      </c>
      <c r="O377" s="209">
        <v>145.97</v>
      </c>
      <c r="P377" s="210">
        <v>150</v>
      </c>
      <c r="Q377" s="211" t="s">
        <v>354</v>
      </c>
    </row>
    <row r="378" spans="1:19" s="77" customFormat="1" ht="21.95" customHeight="1" x14ac:dyDescent="0.2">
      <c r="A378" s="264" t="s">
        <v>221</v>
      </c>
      <c r="B378" s="214" t="s">
        <v>201</v>
      </c>
      <c r="C378" s="214" t="s">
        <v>202</v>
      </c>
      <c r="D378" s="214"/>
      <c r="E378" s="214"/>
      <c r="F378" s="203"/>
      <c r="G378" s="206">
        <v>25</v>
      </c>
      <c r="H378" s="209">
        <v>55</v>
      </c>
      <c r="I378" s="208">
        <v>10.54</v>
      </c>
      <c r="J378" s="209">
        <v>20</v>
      </c>
      <c r="K378" s="207">
        <v>42</v>
      </c>
      <c r="L378" s="209">
        <v>6.53</v>
      </c>
      <c r="M378" s="206">
        <v>20</v>
      </c>
      <c r="N378" s="207">
        <v>57</v>
      </c>
      <c r="O378" s="209">
        <v>22.43</v>
      </c>
      <c r="P378" s="210">
        <v>60</v>
      </c>
      <c r="Q378" s="267"/>
    </row>
    <row r="379" spans="1:19" s="77" customFormat="1" ht="39.75" customHeight="1" x14ac:dyDescent="0.2">
      <c r="A379" s="264" t="s">
        <v>221</v>
      </c>
      <c r="B379" s="214" t="s">
        <v>228</v>
      </c>
      <c r="C379" s="364" t="s">
        <v>229</v>
      </c>
      <c r="D379" s="214"/>
      <c r="E379" s="214"/>
      <c r="F379" s="203"/>
      <c r="G379" s="206">
        <v>290</v>
      </c>
      <c r="H379" s="209">
        <v>282.89999999999998</v>
      </c>
      <c r="I379" s="208">
        <v>256.19</v>
      </c>
      <c r="J379" s="209">
        <v>257.89999999999998</v>
      </c>
      <c r="K379" s="207">
        <v>257.89999999999998</v>
      </c>
      <c r="L379" s="209">
        <v>227.3</v>
      </c>
      <c r="M379" s="206">
        <v>270</v>
      </c>
      <c r="N379" s="207">
        <v>286.5</v>
      </c>
      <c r="O379" s="209">
        <v>286.39999999999998</v>
      </c>
      <c r="P379" s="210">
        <v>320</v>
      </c>
      <c r="Q379" s="430" t="s">
        <v>271</v>
      </c>
    </row>
    <row r="380" spans="1:19" s="109" customFormat="1" ht="54.75" customHeight="1" x14ac:dyDescent="0.25">
      <c r="A380" s="264" t="s">
        <v>221</v>
      </c>
      <c r="B380" s="214" t="s">
        <v>13</v>
      </c>
      <c r="C380" s="214" t="s">
        <v>14</v>
      </c>
      <c r="D380" s="350"/>
      <c r="E380" s="350"/>
      <c r="F380" s="351"/>
      <c r="G380" s="206">
        <v>250</v>
      </c>
      <c r="H380" s="209">
        <v>275.8</v>
      </c>
      <c r="I380" s="208">
        <v>275.79000000000002</v>
      </c>
      <c r="J380" s="209">
        <v>300</v>
      </c>
      <c r="K380" s="207">
        <v>274.60000000000002</v>
      </c>
      <c r="L380" s="209">
        <v>271.05</v>
      </c>
      <c r="M380" s="206">
        <v>300</v>
      </c>
      <c r="N380" s="207">
        <v>308.10000000000002</v>
      </c>
      <c r="O380" s="209">
        <v>308.02</v>
      </c>
      <c r="P380" s="210">
        <v>310</v>
      </c>
      <c r="Q380" s="211" t="s">
        <v>355</v>
      </c>
    </row>
    <row r="381" spans="1:19" s="109" customFormat="1" ht="40.5" customHeight="1" x14ac:dyDescent="0.2">
      <c r="A381" s="264" t="s">
        <v>221</v>
      </c>
      <c r="B381" s="214" t="s">
        <v>37</v>
      </c>
      <c r="C381" s="214" t="s">
        <v>38</v>
      </c>
      <c r="D381" s="214"/>
      <c r="E381" s="214"/>
      <c r="F381" s="203"/>
      <c r="G381" s="206">
        <v>50</v>
      </c>
      <c r="H381" s="226">
        <v>50</v>
      </c>
      <c r="I381" s="292">
        <v>40.35</v>
      </c>
      <c r="J381" s="226">
        <v>40</v>
      </c>
      <c r="K381" s="291">
        <v>103.3</v>
      </c>
      <c r="L381" s="226">
        <v>103.24</v>
      </c>
      <c r="M381" s="290">
        <v>40</v>
      </c>
      <c r="N381" s="291">
        <v>208</v>
      </c>
      <c r="O381" s="226">
        <v>207.96</v>
      </c>
      <c r="P381" s="293">
        <v>215</v>
      </c>
      <c r="Q381" s="310" t="s">
        <v>356</v>
      </c>
    </row>
    <row r="382" spans="1:19" s="124" customFormat="1" ht="21.95" customHeight="1" x14ac:dyDescent="0.2">
      <c r="A382" s="264" t="s">
        <v>221</v>
      </c>
      <c r="B382" s="214" t="s">
        <v>204</v>
      </c>
      <c r="C382" s="214" t="s">
        <v>205</v>
      </c>
      <c r="D382" s="214"/>
      <c r="E382" s="214"/>
      <c r="F382" s="203"/>
      <c r="G382" s="206">
        <v>25</v>
      </c>
      <c r="H382" s="209">
        <v>32.1</v>
      </c>
      <c r="I382" s="208">
        <v>32.020000000000003</v>
      </c>
      <c r="J382" s="209">
        <v>15</v>
      </c>
      <c r="K382" s="207">
        <v>15</v>
      </c>
      <c r="L382" s="209">
        <v>13.57</v>
      </c>
      <c r="M382" s="206">
        <v>15</v>
      </c>
      <c r="N382" s="207">
        <v>15</v>
      </c>
      <c r="O382" s="209">
        <v>0</v>
      </c>
      <c r="P382" s="210">
        <v>6</v>
      </c>
      <c r="Q382" s="267" t="s">
        <v>323</v>
      </c>
      <c r="R382" s="120"/>
      <c r="S382" s="120"/>
    </row>
    <row r="383" spans="1:19" s="77" customFormat="1" ht="21.95" customHeight="1" x14ac:dyDescent="0.2">
      <c r="A383" s="264" t="s">
        <v>221</v>
      </c>
      <c r="B383" s="214" t="s">
        <v>67</v>
      </c>
      <c r="C383" s="214" t="s">
        <v>68</v>
      </c>
      <c r="D383" s="214"/>
      <c r="E383" s="214"/>
      <c r="F383" s="203"/>
      <c r="G383" s="206">
        <v>5</v>
      </c>
      <c r="H383" s="209">
        <v>5</v>
      </c>
      <c r="I383" s="208">
        <v>3.23</v>
      </c>
      <c r="J383" s="209">
        <v>4</v>
      </c>
      <c r="K383" s="207">
        <v>4</v>
      </c>
      <c r="L383" s="209">
        <v>1.75</v>
      </c>
      <c r="M383" s="206">
        <v>3</v>
      </c>
      <c r="N383" s="207">
        <v>3</v>
      </c>
      <c r="O383" s="209">
        <v>1.78</v>
      </c>
      <c r="P383" s="210">
        <v>3</v>
      </c>
      <c r="Q383" s="267"/>
    </row>
    <row r="384" spans="1:19" s="77" customFormat="1" ht="21.95" customHeight="1" x14ac:dyDescent="0.2">
      <c r="A384" s="264" t="s">
        <v>221</v>
      </c>
      <c r="B384" s="214" t="s">
        <v>69</v>
      </c>
      <c r="C384" s="214" t="s">
        <v>70</v>
      </c>
      <c r="D384" s="214"/>
      <c r="E384" s="214"/>
      <c r="F384" s="203"/>
      <c r="G384" s="206">
        <v>6</v>
      </c>
      <c r="H384" s="209">
        <v>6</v>
      </c>
      <c r="I384" s="208">
        <v>5</v>
      </c>
      <c r="J384" s="209">
        <v>18.600000000000001</v>
      </c>
      <c r="K384" s="207">
        <v>18.600000000000001</v>
      </c>
      <c r="L384" s="209">
        <v>18.57</v>
      </c>
      <c r="M384" s="206">
        <v>6.5</v>
      </c>
      <c r="N384" s="207">
        <v>6.5</v>
      </c>
      <c r="O384" s="209">
        <v>6.32</v>
      </c>
      <c r="P384" s="210">
        <v>6.7</v>
      </c>
      <c r="Q384" s="267" t="s">
        <v>230</v>
      </c>
    </row>
    <row r="385" spans="1:17" s="77" customFormat="1" ht="21.95" customHeight="1" x14ac:dyDescent="0.2">
      <c r="A385" s="264" t="s">
        <v>221</v>
      </c>
      <c r="B385" s="214" t="s">
        <v>152</v>
      </c>
      <c r="C385" s="214" t="s">
        <v>153</v>
      </c>
      <c r="D385" s="214"/>
      <c r="E385" s="214"/>
      <c r="F385" s="203"/>
      <c r="G385" s="206"/>
      <c r="H385" s="209"/>
      <c r="I385" s="208"/>
      <c r="J385" s="209"/>
      <c r="K385" s="207">
        <v>1</v>
      </c>
      <c r="L385" s="209">
        <v>1</v>
      </c>
      <c r="M385" s="206"/>
      <c r="N385" s="207"/>
      <c r="O385" s="209"/>
      <c r="P385" s="210"/>
      <c r="Q385" s="267"/>
    </row>
    <row r="386" spans="1:17" s="77" customFormat="1" ht="25.5" customHeight="1" x14ac:dyDescent="0.2">
      <c r="A386" s="264" t="s">
        <v>221</v>
      </c>
      <c r="B386" s="214" t="s">
        <v>73</v>
      </c>
      <c r="C386" s="214" t="s">
        <v>306</v>
      </c>
      <c r="D386" s="214"/>
      <c r="E386" s="214"/>
      <c r="F386" s="203"/>
      <c r="G386" s="206">
        <v>0.5</v>
      </c>
      <c r="H386" s="209">
        <v>0.5</v>
      </c>
      <c r="I386" s="208">
        <v>0</v>
      </c>
      <c r="J386" s="209">
        <v>0.5</v>
      </c>
      <c r="K386" s="207">
        <v>0.5</v>
      </c>
      <c r="L386" s="209">
        <v>0</v>
      </c>
      <c r="M386" s="206">
        <v>0.5</v>
      </c>
      <c r="N386" s="207">
        <v>0.5</v>
      </c>
      <c r="O386" s="209">
        <v>0</v>
      </c>
      <c r="P386" s="210">
        <v>0.5</v>
      </c>
      <c r="Q386" s="267"/>
    </row>
    <row r="387" spans="1:17" s="77" customFormat="1" ht="21.95" customHeight="1" x14ac:dyDescent="0.2">
      <c r="A387" s="264" t="s">
        <v>221</v>
      </c>
      <c r="B387" s="214" t="s">
        <v>231</v>
      </c>
      <c r="C387" s="214" t="s">
        <v>232</v>
      </c>
      <c r="D387" s="214"/>
      <c r="E387" s="214"/>
      <c r="F387" s="203"/>
      <c r="G387" s="206">
        <v>25</v>
      </c>
      <c r="H387" s="207">
        <v>45</v>
      </c>
      <c r="I387" s="208">
        <v>36.26</v>
      </c>
      <c r="J387" s="209">
        <v>25</v>
      </c>
      <c r="K387" s="207">
        <v>65.2</v>
      </c>
      <c r="L387" s="209">
        <v>65.11</v>
      </c>
      <c r="M387" s="206">
        <v>80</v>
      </c>
      <c r="N387" s="207">
        <v>71.2</v>
      </c>
      <c r="O387" s="209">
        <v>30.2</v>
      </c>
      <c r="P387" s="210"/>
      <c r="Q387" s="267"/>
    </row>
    <row r="388" spans="1:17" s="77" customFormat="1" ht="29.25" customHeight="1" x14ac:dyDescent="0.25">
      <c r="A388" s="264" t="s">
        <v>221</v>
      </c>
      <c r="B388" s="214" t="s">
        <v>81</v>
      </c>
      <c r="C388" s="214" t="s">
        <v>233</v>
      </c>
      <c r="D388" s="350"/>
      <c r="E388" s="350"/>
      <c r="F388" s="351"/>
      <c r="G388" s="206">
        <v>120</v>
      </c>
      <c r="H388" s="207">
        <v>120</v>
      </c>
      <c r="I388" s="208">
        <v>107.04</v>
      </c>
      <c r="J388" s="209">
        <v>110</v>
      </c>
      <c r="K388" s="207">
        <v>110</v>
      </c>
      <c r="L388" s="209">
        <v>100.24</v>
      </c>
      <c r="M388" s="206">
        <v>110</v>
      </c>
      <c r="N388" s="207">
        <v>110</v>
      </c>
      <c r="O388" s="209">
        <v>105.14</v>
      </c>
      <c r="P388" s="210">
        <v>115</v>
      </c>
      <c r="Q388" s="211" t="s">
        <v>234</v>
      </c>
    </row>
    <row r="389" spans="1:17" s="77" customFormat="1" ht="21.95" customHeight="1" x14ac:dyDescent="0.25">
      <c r="A389" s="264" t="s">
        <v>221</v>
      </c>
      <c r="B389" s="214" t="s">
        <v>40</v>
      </c>
      <c r="C389" s="214" t="s">
        <v>41</v>
      </c>
      <c r="D389" s="350"/>
      <c r="E389" s="350"/>
      <c r="F389" s="351"/>
      <c r="G389" s="206">
        <v>1.7</v>
      </c>
      <c r="H389" s="207">
        <v>1.7</v>
      </c>
      <c r="I389" s="208">
        <v>1.5</v>
      </c>
      <c r="J389" s="209">
        <v>1.7</v>
      </c>
      <c r="K389" s="207">
        <v>1.7</v>
      </c>
      <c r="L389" s="209">
        <v>0</v>
      </c>
      <c r="M389" s="206">
        <v>1.7</v>
      </c>
      <c r="N389" s="207">
        <v>1.7</v>
      </c>
      <c r="O389" s="209">
        <v>0</v>
      </c>
      <c r="P389" s="210">
        <v>0</v>
      </c>
      <c r="Q389" s="267" t="s">
        <v>235</v>
      </c>
    </row>
    <row r="390" spans="1:17" s="77" customFormat="1" ht="21.95" customHeight="1" x14ac:dyDescent="0.25">
      <c r="A390" s="264" t="s">
        <v>221</v>
      </c>
      <c r="B390" s="214" t="s">
        <v>236</v>
      </c>
      <c r="C390" s="386" t="s">
        <v>237</v>
      </c>
      <c r="D390" s="350"/>
      <c r="E390" s="350"/>
      <c r="F390" s="351"/>
      <c r="G390" s="206"/>
      <c r="H390" s="207"/>
      <c r="I390" s="208"/>
      <c r="J390" s="209"/>
      <c r="K390" s="207">
        <v>20</v>
      </c>
      <c r="L390" s="209">
        <v>20</v>
      </c>
      <c r="M390" s="206"/>
      <c r="N390" s="207"/>
      <c r="O390" s="209"/>
      <c r="P390" s="210"/>
      <c r="Q390" s="267" t="s">
        <v>302</v>
      </c>
    </row>
    <row r="391" spans="1:17" s="77" customFormat="1" ht="21.95" customHeight="1" x14ac:dyDescent="0.2">
      <c r="A391" s="264" t="s">
        <v>221</v>
      </c>
      <c r="B391" s="214" t="s">
        <v>29</v>
      </c>
      <c r="C391" s="214" t="s">
        <v>238</v>
      </c>
      <c r="D391" s="214"/>
      <c r="E391" s="214"/>
      <c r="F391" s="203"/>
      <c r="G391" s="206">
        <v>100</v>
      </c>
      <c r="H391" s="207">
        <v>0</v>
      </c>
      <c r="I391" s="208">
        <v>0</v>
      </c>
      <c r="J391" s="209">
        <v>100</v>
      </c>
      <c r="K391" s="207">
        <v>100</v>
      </c>
      <c r="L391" s="209">
        <v>0</v>
      </c>
      <c r="M391" s="206">
        <v>50</v>
      </c>
      <c r="N391" s="207">
        <v>50</v>
      </c>
      <c r="O391" s="209">
        <v>0</v>
      </c>
      <c r="P391" s="210">
        <v>0</v>
      </c>
      <c r="Q391" s="431"/>
    </row>
    <row r="392" spans="1:17" s="77" customFormat="1" ht="30" customHeight="1" x14ac:dyDescent="0.2">
      <c r="A392" s="264" t="s">
        <v>221</v>
      </c>
      <c r="B392" s="214" t="s">
        <v>6</v>
      </c>
      <c r="C392" s="269" t="s">
        <v>7</v>
      </c>
      <c r="D392" s="214"/>
      <c r="E392" s="214"/>
      <c r="F392" s="203"/>
      <c r="G392" s="206">
        <v>500</v>
      </c>
      <c r="H392" s="207">
        <v>500</v>
      </c>
      <c r="I392" s="208">
        <v>0</v>
      </c>
      <c r="J392" s="209"/>
      <c r="K392" s="207"/>
      <c r="L392" s="209"/>
      <c r="M392" s="206"/>
      <c r="N392" s="207"/>
      <c r="O392" s="209"/>
      <c r="P392" s="210"/>
      <c r="Q392" s="432" t="s">
        <v>272</v>
      </c>
    </row>
    <row r="393" spans="1:17" s="77" customFormat="1" ht="21.95" customHeight="1" x14ac:dyDescent="0.2">
      <c r="A393" s="264" t="s">
        <v>221</v>
      </c>
      <c r="B393" s="214" t="s">
        <v>239</v>
      </c>
      <c r="C393" s="214" t="s">
        <v>357</v>
      </c>
      <c r="D393" s="214"/>
      <c r="E393" s="214"/>
      <c r="F393" s="203"/>
      <c r="G393" s="421"/>
      <c r="H393" s="422"/>
      <c r="I393" s="433"/>
      <c r="J393" s="226">
        <v>410</v>
      </c>
      <c r="K393" s="291">
        <v>410</v>
      </c>
      <c r="L393" s="226">
        <v>0</v>
      </c>
      <c r="M393" s="290">
        <v>477</v>
      </c>
      <c r="N393" s="291">
        <v>477</v>
      </c>
      <c r="O393" s="226">
        <v>227.06</v>
      </c>
      <c r="P393" s="293">
        <v>250</v>
      </c>
      <c r="Q393" s="434" t="s">
        <v>362</v>
      </c>
    </row>
    <row r="394" spans="1:17" s="77" customFormat="1" ht="25.5" customHeight="1" x14ac:dyDescent="0.2">
      <c r="A394" s="264" t="s">
        <v>221</v>
      </c>
      <c r="B394" s="214" t="s">
        <v>42</v>
      </c>
      <c r="C394" s="214" t="s">
        <v>341</v>
      </c>
      <c r="D394" s="214"/>
      <c r="E394" s="214"/>
      <c r="F394" s="203"/>
      <c r="G394" s="206"/>
      <c r="H394" s="207"/>
      <c r="I394" s="208"/>
      <c r="J394" s="209"/>
      <c r="K394" s="207"/>
      <c r="L394" s="209"/>
      <c r="M394" s="206"/>
      <c r="N394" s="207">
        <v>232</v>
      </c>
      <c r="O394" s="209">
        <v>231.65</v>
      </c>
      <c r="P394" s="210">
        <v>200</v>
      </c>
      <c r="Q394" s="267" t="s">
        <v>369</v>
      </c>
    </row>
    <row r="395" spans="1:17" s="77" customFormat="1" ht="21.95" customHeight="1" thickBot="1" x14ac:dyDescent="0.3">
      <c r="A395" s="275" t="s">
        <v>221</v>
      </c>
      <c r="B395" s="217"/>
      <c r="C395" s="217" t="s">
        <v>220</v>
      </c>
      <c r="D395" s="328"/>
      <c r="E395" s="328"/>
      <c r="F395" s="329"/>
      <c r="G395" s="219">
        <f t="shared" ref="G395:P395" si="28">SUM(G357:G394)</f>
        <v>6669.2</v>
      </c>
      <c r="H395" s="220">
        <f t="shared" si="28"/>
        <v>6726.5</v>
      </c>
      <c r="I395" s="221">
        <f t="shared" si="28"/>
        <v>5864.380000000001</v>
      </c>
      <c r="J395" s="222">
        <f t="shared" si="28"/>
        <v>6780.7</v>
      </c>
      <c r="K395" s="220">
        <f t="shared" si="28"/>
        <v>6910.5999999999995</v>
      </c>
      <c r="L395" s="222">
        <f t="shared" si="28"/>
        <v>5868.35</v>
      </c>
      <c r="M395" s="219">
        <f>SUM(M357:M394)</f>
        <v>7539.7</v>
      </c>
      <c r="N395" s="220">
        <f>SUM(N357:N394)</f>
        <v>7777.2</v>
      </c>
      <c r="O395" s="222">
        <f>SUM(O357:O394)</f>
        <v>6958.8200000000006</v>
      </c>
      <c r="P395" s="223">
        <f t="shared" si="28"/>
        <v>7883.2</v>
      </c>
      <c r="Q395" s="224"/>
    </row>
    <row r="396" spans="1:17" s="77" customFormat="1" ht="21.95" customHeight="1" thickBot="1" x14ac:dyDescent="0.3">
      <c r="A396" s="126"/>
      <c r="B396" s="126"/>
      <c r="C396" s="126"/>
      <c r="D396" s="225"/>
      <c r="E396" s="225"/>
      <c r="F396" s="225"/>
      <c r="G396" s="257"/>
      <c r="H396" s="257"/>
      <c r="I396" s="257"/>
      <c r="J396" s="257"/>
      <c r="K396" s="257"/>
      <c r="L396" s="257"/>
      <c r="M396" s="257"/>
      <c r="N396" s="257"/>
      <c r="O396" s="257"/>
      <c r="P396" s="258"/>
      <c r="Q396" s="228"/>
    </row>
    <row r="397" spans="1:17" s="77" customFormat="1" ht="21.95" customHeight="1" x14ac:dyDescent="0.25">
      <c r="A397" s="412"/>
      <c r="B397" s="312"/>
      <c r="C397" s="413" t="s">
        <v>304</v>
      </c>
      <c r="D397" s="332"/>
      <c r="E397" s="332"/>
      <c r="F397" s="332"/>
      <c r="G397" s="239"/>
      <c r="H397" s="240"/>
      <c r="I397" s="241"/>
      <c r="J397" s="263"/>
      <c r="K397" s="240"/>
      <c r="L397" s="262"/>
      <c r="M397" s="239"/>
      <c r="N397" s="240"/>
      <c r="O397" s="242"/>
      <c r="P397" s="279"/>
      <c r="Q397" s="415"/>
    </row>
    <row r="398" spans="1:17" s="77" customFormat="1" ht="21.95" customHeight="1" x14ac:dyDescent="0.2">
      <c r="A398" s="264" t="s">
        <v>303</v>
      </c>
      <c r="B398" s="214" t="s">
        <v>21</v>
      </c>
      <c r="C398" s="214" t="s">
        <v>22</v>
      </c>
      <c r="D398" s="214"/>
      <c r="E398" s="214"/>
      <c r="F398" s="214"/>
      <c r="G398" s="206"/>
      <c r="H398" s="207"/>
      <c r="I398" s="208"/>
      <c r="J398" s="266"/>
      <c r="K398" s="207">
        <v>21.8</v>
      </c>
      <c r="L398" s="265">
        <v>21.6</v>
      </c>
      <c r="M398" s="206"/>
      <c r="N398" s="207"/>
      <c r="O398" s="209"/>
      <c r="P398" s="210"/>
      <c r="Q398" s="267"/>
    </row>
    <row r="399" spans="1:17" s="77" customFormat="1" ht="21.95" customHeight="1" x14ac:dyDescent="0.2">
      <c r="A399" s="264" t="s">
        <v>303</v>
      </c>
      <c r="B399" s="214" t="s">
        <v>11</v>
      </c>
      <c r="C399" s="214" t="s">
        <v>305</v>
      </c>
      <c r="D399" s="214"/>
      <c r="E399" s="214"/>
      <c r="F399" s="214"/>
      <c r="G399" s="206"/>
      <c r="H399" s="207"/>
      <c r="I399" s="208"/>
      <c r="J399" s="266"/>
      <c r="K399" s="207">
        <v>3.7</v>
      </c>
      <c r="L399" s="265">
        <v>3.13</v>
      </c>
      <c r="M399" s="206"/>
      <c r="N399" s="207"/>
      <c r="O399" s="209"/>
      <c r="P399" s="210"/>
      <c r="Q399" s="267"/>
    </row>
    <row r="400" spans="1:17" s="77" customFormat="1" ht="21.95" customHeight="1" x14ac:dyDescent="0.2">
      <c r="A400" s="264" t="s">
        <v>303</v>
      </c>
      <c r="B400" s="214" t="s">
        <v>62</v>
      </c>
      <c r="C400" s="214" t="s">
        <v>63</v>
      </c>
      <c r="D400" s="214"/>
      <c r="E400" s="214"/>
      <c r="F400" s="214"/>
      <c r="G400" s="206"/>
      <c r="H400" s="207"/>
      <c r="I400" s="208"/>
      <c r="J400" s="266"/>
      <c r="K400" s="207"/>
      <c r="L400" s="265">
        <v>4</v>
      </c>
      <c r="M400" s="206"/>
      <c r="N400" s="207">
        <v>11.7</v>
      </c>
      <c r="O400" s="209">
        <v>11.73</v>
      </c>
      <c r="P400" s="210"/>
      <c r="Q400" s="267"/>
    </row>
    <row r="401" spans="1:17" s="77" customFormat="1" ht="21.95" customHeight="1" x14ac:dyDescent="0.2">
      <c r="A401" s="264" t="s">
        <v>303</v>
      </c>
      <c r="B401" s="214" t="s">
        <v>120</v>
      </c>
      <c r="C401" s="214" t="s">
        <v>121</v>
      </c>
      <c r="D401" s="214"/>
      <c r="E401" s="214"/>
      <c r="F401" s="214"/>
      <c r="G401" s="206"/>
      <c r="H401" s="207"/>
      <c r="I401" s="208"/>
      <c r="J401" s="266"/>
      <c r="K401" s="207">
        <v>0.6</v>
      </c>
      <c r="L401" s="265">
        <v>0.6</v>
      </c>
      <c r="M401" s="206"/>
      <c r="N401" s="207"/>
      <c r="O401" s="209"/>
      <c r="P401" s="210"/>
      <c r="Q401" s="267"/>
    </row>
    <row r="402" spans="1:17" s="77" customFormat="1" ht="21.95" customHeight="1" x14ac:dyDescent="0.2">
      <c r="A402" s="264" t="s">
        <v>303</v>
      </c>
      <c r="B402" s="214" t="s">
        <v>13</v>
      </c>
      <c r="C402" s="214" t="s">
        <v>14</v>
      </c>
      <c r="D402" s="214"/>
      <c r="E402" s="214"/>
      <c r="F402" s="214"/>
      <c r="G402" s="206"/>
      <c r="H402" s="207"/>
      <c r="I402" s="208"/>
      <c r="J402" s="266"/>
      <c r="K402" s="207">
        <v>58.1</v>
      </c>
      <c r="L402" s="265">
        <v>58.12</v>
      </c>
      <c r="M402" s="206"/>
      <c r="N402" s="207">
        <v>301.89999999999998</v>
      </c>
      <c r="O402" s="209">
        <v>301.87</v>
      </c>
      <c r="P402" s="210"/>
      <c r="Q402" s="267"/>
    </row>
    <row r="403" spans="1:17" s="77" customFormat="1" ht="21.95" customHeight="1" x14ac:dyDescent="0.2">
      <c r="A403" s="264" t="s">
        <v>303</v>
      </c>
      <c r="B403" s="214" t="s">
        <v>37</v>
      </c>
      <c r="C403" s="214" t="s">
        <v>38</v>
      </c>
      <c r="D403" s="214"/>
      <c r="E403" s="214"/>
      <c r="F403" s="214"/>
      <c r="G403" s="206"/>
      <c r="H403" s="207"/>
      <c r="I403" s="208"/>
      <c r="J403" s="266"/>
      <c r="K403" s="207">
        <v>17.7</v>
      </c>
      <c r="L403" s="265">
        <v>17.57</v>
      </c>
      <c r="M403" s="206"/>
      <c r="N403" s="207"/>
      <c r="O403" s="209"/>
      <c r="P403" s="210"/>
      <c r="Q403" s="267"/>
    </row>
    <row r="404" spans="1:17" s="77" customFormat="1" ht="21.95" customHeight="1" x14ac:dyDescent="0.2">
      <c r="A404" s="264" t="s">
        <v>303</v>
      </c>
      <c r="B404" s="214" t="s">
        <v>73</v>
      </c>
      <c r="C404" s="214" t="s">
        <v>306</v>
      </c>
      <c r="D404" s="214"/>
      <c r="E404" s="214"/>
      <c r="F404" s="214"/>
      <c r="G404" s="206"/>
      <c r="H404" s="207"/>
      <c r="I404" s="208"/>
      <c r="J404" s="266"/>
      <c r="K404" s="207">
        <v>9.5</v>
      </c>
      <c r="L404" s="265">
        <v>9.44</v>
      </c>
      <c r="M404" s="206"/>
      <c r="N404" s="207"/>
      <c r="O404" s="209"/>
      <c r="P404" s="210"/>
      <c r="Q404" s="267"/>
    </row>
    <row r="405" spans="1:17" s="77" customFormat="1" ht="21.95" customHeight="1" x14ac:dyDescent="0.2">
      <c r="A405" s="264" t="s">
        <v>303</v>
      </c>
      <c r="B405" s="214" t="s">
        <v>122</v>
      </c>
      <c r="C405" s="214" t="s">
        <v>307</v>
      </c>
      <c r="D405" s="214"/>
      <c r="E405" s="214"/>
      <c r="F405" s="214"/>
      <c r="G405" s="206"/>
      <c r="H405" s="207"/>
      <c r="I405" s="208"/>
      <c r="J405" s="266"/>
      <c r="K405" s="207">
        <v>133.69999999999999</v>
      </c>
      <c r="L405" s="265">
        <v>133.69999999999999</v>
      </c>
      <c r="M405" s="206"/>
      <c r="N405" s="207"/>
      <c r="O405" s="209"/>
      <c r="P405" s="210"/>
      <c r="Q405" s="267"/>
    </row>
    <row r="406" spans="1:17" s="77" customFormat="1" ht="21.95" customHeight="1" x14ac:dyDescent="0.2">
      <c r="A406" s="264" t="s">
        <v>303</v>
      </c>
      <c r="B406" s="214" t="s">
        <v>26</v>
      </c>
      <c r="C406" s="214" t="s">
        <v>308</v>
      </c>
      <c r="D406" s="214"/>
      <c r="E406" s="214"/>
      <c r="F406" s="214"/>
      <c r="G406" s="206"/>
      <c r="H406" s="207"/>
      <c r="I406" s="208"/>
      <c r="J406" s="266"/>
      <c r="K406" s="207">
        <v>71.5</v>
      </c>
      <c r="L406" s="265">
        <v>71.5</v>
      </c>
      <c r="M406" s="206"/>
      <c r="N406" s="207"/>
      <c r="O406" s="209"/>
      <c r="P406" s="210"/>
      <c r="Q406" s="267"/>
    </row>
    <row r="407" spans="1:17" s="1" customFormat="1" ht="21.95" customHeight="1" x14ac:dyDescent="0.2">
      <c r="A407" s="264" t="s">
        <v>303</v>
      </c>
      <c r="B407" s="214" t="s">
        <v>309</v>
      </c>
      <c r="C407" s="214" t="s">
        <v>310</v>
      </c>
      <c r="D407" s="214"/>
      <c r="E407" s="214"/>
      <c r="F407" s="214"/>
      <c r="G407" s="206"/>
      <c r="H407" s="207"/>
      <c r="I407" s="208"/>
      <c r="J407" s="266"/>
      <c r="K407" s="207">
        <v>100</v>
      </c>
      <c r="L407" s="265">
        <v>100</v>
      </c>
      <c r="M407" s="206"/>
      <c r="N407" s="207"/>
      <c r="O407" s="209"/>
      <c r="P407" s="210">
        <v>50</v>
      </c>
      <c r="Q407" s="267"/>
    </row>
    <row r="408" spans="1:17" s="77" customFormat="1" ht="21.95" customHeight="1" thickBot="1" x14ac:dyDescent="0.3">
      <c r="A408" s="253" t="s">
        <v>303</v>
      </c>
      <c r="B408" s="254"/>
      <c r="C408" s="295" t="s">
        <v>304</v>
      </c>
      <c r="D408" s="389"/>
      <c r="E408" s="389"/>
      <c r="F408" s="389"/>
      <c r="G408" s="435"/>
      <c r="H408" s="436"/>
      <c r="I408" s="437"/>
      <c r="J408" s="436"/>
      <c r="K408" s="390">
        <f>SUM(K398:K407)</f>
        <v>416.6</v>
      </c>
      <c r="L408" s="390">
        <f>SUM(L398:L407)</f>
        <v>419.65999999999997</v>
      </c>
      <c r="M408" s="438"/>
      <c r="N408" s="317">
        <f>SUM(N398:N407)</f>
        <v>313.59999999999997</v>
      </c>
      <c r="O408" s="390">
        <f>SUM(O398:O407)</f>
        <v>313.60000000000002</v>
      </c>
      <c r="P408" s="223">
        <f>SUM(P398:P407)</f>
        <v>50</v>
      </c>
      <c r="Q408" s="392"/>
    </row>
    <row r="409" spans="1:17" s="77" customFormat="1" ht="21.95" customHeight="1" thickBot="1" x14ac:dyDescent="0.3">
      <c r="A409" s="126"/>
      <c r="B409" s="126"/>
      <c r="C409" s="126"/>
      <c r="D409" s="225"/>
      <c r="E409" s="225"/>
      <c r="F409" s="225"/>
      <c r="G409" s="226"/>
      <c r="H409" s="226"/>
      <c r="I409" s="226"/>
      <c r="J409" s="226"/>
      <c r="K409" s="226"/>
      <c r="L409" s="226"/>
      <c r="M409" s="226"/>
      <c r="N409" s="226"/>
      <c r="O409" s="226"/>
      <c r="P409" s="227"/>
      <c r="Q409" s="228"/>
    </row>
    <row r="410" spans="1:17" s="77" customFormat="1" ht="21.95" customHeight="1" x14ac:dyDescent="0.25">
      <c r="A410" s="259"/>
      <c r="B410" s="194"/>
      <c r="C410" s="194" t="s">
        <v>240</v>
      </c>
      <c r="D410" s="195"/>
      <c r="E410" s="195"/>
      <c r="F410" s="196"/>
      <c r="G410" s="306"/>
      <c r="H410" s="307"/>
      <c r="I410" s="309"/>
      <c r="J410" s="420"/>
      <c r="K410" s="307"/>
      <c r="L410" s="309"/>
      <c r="M410" s="306"/>
      <c r="N410" s="307"/>
      <c r="O410" s="309"/>
      <c r="P410" s="201"/>
      <c r="Q410" s="202"/>
    </row>
    <row r="411" spans="1:17" s="77" customFormat="1" ht="21.95" customHeight="1" x14ac:dyDescent="0.2">
      <c r="A411" s="264" t="s">
        <v>241</v>
      </c>
      <c r="B411" s="214" t="s">
        <v>199</v>
      </c>
      <c r="C411" s="214" t="s">
        <v>200</v>
      </c>
      <c r="D411" s="214"/>
      <c r="E411" s="214"/>
      <c r="F411" s="203"/>
      <c r="G411" s="206">
        <v>20</v>
      </c>
      <c r="H411" s="207">
        <v>20</v>
      </c>
      <c r="I411" s="209">
        <v>8.6300000000000008</v>
      </c>
      <c r="J411" s="382">
        <v>20</v>
      </c>
      <c r="K411" s="207">
        <v>20</v>
      </c>
      <c r="L411" s="209">
        <v>6.71</v>
      </c>
      <c r="M411" s="206">
        <v>10</v>
      </c>
      <c r="N411" s="207">
        <v>10</v>
      </c>
      <c r="O411" s="209">
        <v>6.58</v>
      </c>
      <c r="P411" s="210">
        <v>10</v>
      </c>
      <c r="Q411" s="267" t="s">
        <v>242</v>
      </c>
    </row>
    <row r="412" spans="1:17" s="77" customFormat="1" ht="21.95" customHeight="1" thickBot="1" x14ac:dyDescent="0.3">
      <c r="A412" s="275" t="s">
        <v>241</v>
      </c>
      <c r="B412" s="217"/>
      <c r="C412" s="217" t="s">
        <v>240</v>
      </c>
      <c r="D412" s="328"/>
      <c r="E412" s="328"/>
      <c r="F412" s="329"/>
      <c r="G412" s="219">
        <f t="shared" ref="G412:L412" si="29">SUM(G411)</f>
        <v>20</v>
      </c>
      <c r="H412" s="220">
        <f t="shared" si="29"/>
        <v>20</v>
      </c>
      <c r="I412" s="222">
        <f t="shared" si="29"/>
        <v>8.6300000000000008</v>
      </c>
      <c r="J412" s="383">
        <f t="shared" si="29"/>
        <v>20</v>
      </c>
      <c r="K412" s="220">
        <f t="shared" si="29"/>
        <v>20</v>
      </c>
      <c r="L412" s="222">
        <f t="shared" si="29"/>
        <v>6.71</v>
      </c>
      <c r="M412" s="219">
        <f>SUM(M411)</f>
        <v>10</v>
      </c>
      <c r="N412" s="220">
        <f>SUM(N411)</f>
        <v>10</v>
      </c>
      <c r="O412" s="222">
        <f>SUM(O411)</f>
        <v>6.58</v>
      </c>
      <c r="P412" s="223">
        <f t="shared" ref="P412" si="30">SUM(P411)</f>
        <v>10</v>
      </c>
      <c r="Q412" s="224"/>
    </row>
    <row r="413" spans="1:17" s="77" customFormat="1" ht="21.95" customHeight="1" thickBot="1" x14ac:dyDescent="0.3">
      <c r="A413" s="126"/>
      <c r="B413" s="126"/>
      <c r="C413" s="126"/>
      <c r="D413" s="225"/>
      <c r="E413" s="225"/>
      <c r="F413" s="225"/>
      <c r="G413" s="257"/>
      <c r="H413" s="257"/>
      <c r="I413" s="257"/>
      <c r="J413" s="257"/>
      <c r="K413" s="257"/>
      <c r="L413" s="257"/>
      <c r="M413" s="257"/>
      <c r="N413" s="257"/>
      <c r="O413" s="257"/>
      <c r="P413" s="227"/>
      <c r="Q413" s="228"/>
    </row>
    <row r="414" spans="1:17" s="77" customFormat="1" ht="21.95" customHeight="1" x14ac:dyDescent="0.25">
      <c r="A414" s="259"/>
      <c r="B414" s="194"/>
      <c r="C414" s="194" t="s">
        <v>243</v>
      </c>
      <c r="D414" s="195"/>
      <c r="E414" s="195"/>
      <c r="F414" s="196"/>
      <c r="G414" s="306"/>
      <c r="H414" s="307"/>
      <c r="I414" s="309"/>
      <c r="J414" s="420"/>
      <c r="K414" s="307"/>
      <c r="L414" s="309"/>
      <c r="M414" s="306"/>
      <c r="N414" s="307"/>
      <c r="O414" s="309"/>
      <c r="P414" s="201"/>
      <c r="Q414" s="202"/>
    </row>
    <row r="415" spans="1:17" s="77" customFormat="1" ht="21.95" customHeight="1" x14ac:dyDescent="0.2">
      <c r="A415" s="264" t="s">
        <v>244</v>
      </c>
      <c r="B415" s="214" t="s">
        <v>245</v>
      </c>
      <c r="C415" s="214" t="s">
        <v>296</v>
      </c>
      <c r="D415" s="214"/>
      <c r="E415" s="214"/>
      <c r="F415" s="203"/>
      <c r="G415" s="206">
        <v>19</v>
      </c>
      <c r="H415" s="207">
        <v>19</v>
      </c>
      <c r="I415" s="209">
        <v>18.07</v>
      </c>
      <c r="J415" s="382">
        <v>19</v>
      </c>
      <c r="K415" s="207">
        <v>19</v>
      </c>
      <c r="L415" s="209">
        <v>17.170000000000002</v>
      </c>
      <c r="M415" s="206">
        <v>19</v>
      </c>
      <c r="N415" s="207">
        <v>19</v>
      </c>
      <c r="O415" s="209">
        <v>18.760000000000002</v>
      </c>
      <c r="P415" s="210">
        <v>20</v>
      </c>
      <c r="Q415" s="267" t="s">
        <v>246</v>
      </c>
    </row>
    <row r="416" spans="1:17" s="77" customFormat="1" ht="57.75" customHeight="1" x14ac:dyDescent="0.2">
      <c r="A416" s="264" t="s">
        <v>244</v>
      </c>
      <c r="B416" s="214" t="s">
        <v>199</v>
      </c>
      <c r="C416" s="214" t="s">
        <v>200</v>
      </c>
      <c r="D416" s="214"/>
      <c r="E416" s="214"/>
      <c r="F416" s="203"/>
      <c r="G416" s="206">
        <v>55</v>
      </c>
      <c r="H416" s="207">
        <v>55</v>
      </c>
      <c r="I416" s="209">
        <v>54.82</v>
      </c>
      <c r="J416" s="382">
        <v>55</v>
      </c>
      <c r="K416" s="207">
        <v>60.6</v>
      </c>
      <c r="L416" s="209">
        <v>60.6</v>
      </c>
      <c r="M416" s="206">
        <v>62</v>
      </c>
      <c r="N416" s="207">
        <v>62</v>
      </c>
      <c r="O416" s="209">
        <v>62.6</v>
      </c>
      <c r="P416" s="210">
        <v>64</v>
      </c>
      <c r="Q416" s="211" t="s">
        <v>380</v>
      </c>
    </row>
    <row r="417" spans="1:17" s="77" customFormat="1" ht="21.95" customHeight="1" thickBot="1" x14ac:dyDescent="0.3">
      <c r="A417" s="275" t="s">
        <v>244</v>
      </c>
      <c r="B417" s="217"/>
      <c r="C417" s="217" t="s">
        <v>247</v>
      </c>
      <c r="D417" s="328"/>
      <c r="E417" s="328"/>
      <c r="F417" s="329"/>
      <c r="G417" s="219">
        <f t="shared" ref="G417:L417" si="31">SUM(G415:G416)</f>
        <v>74</v>
      </c>
      <c r="H417" s="220">
        <f t="shared" si="31"/>
        <v>74</v>
      </c>
      <c r="I417" s="222">
        <f t="shared" si="31"/>
        <v>72.89</v>
      </c>
      <c r="J417" s="383">
        <f t="shared" si="31"/>
        <v>74</v>
      </c>
      <c r="K417" s="220">
        <f t="shared" si="31"/>
        <v>79.599999999999994</v>
      </c>
      <c r="L417" s="222">
        <f t="shared" si="31"/>
        <v>77.77000000000001</v>
      </c>
      <c r="M417" s="219">
        <f>SUM(M415:M416)</f>
        <v>81</v>
      </c>
      <c r="N417" s="220">
        <f>SUM(N415:N416)</f>
        <v>81</v>
      </c>
      <c r="O417" s="222">
        <f>SUM(O415:O416)</f>
        <v>81.36</v>
      </c>
      <c r="P417" s="223">
        <f t="shared" ref="P417" si="32">SUM(P415:P416)</f>
        <v>84</v>
      </c>
      <c r="Q417" s="224"/>
    </row>
    <row r="418" spans="1:17" s="77" customFormat="1" ht="25.5" customHeight="1" thickBot="1" x14ac:dyDescent="0.3">
      <c r="A418" s="126"/>
      <c r="B418" s="126"/>
      <c r="C418" s="126"/>
      <c r="D418" s="225"/>
      <c r="E418" s="225"/>
      <c r="F418" s="225"/>
      <c r="G418" s="226"/>
      <c r="H418" s="226"/>
      <c r="I418" s="226"/>
      <c r="J418" s="226"/>
      <c r="K418" s="226"/>
      <c r="L418" s="226"/>
      <c r="M418" s="226"/>
      <c r="N418" s="226"/>
      <c r="O418" s="226"/>
      <c r="P418" s="227"/>
      <c r="Q418" s="228"/>
    </row>
    <row r="419" spans="1:17" s="77" customFormat="1" ht="27.75" customHeight="1" x14ac:dyDescent="0.25">
      <c r="A419" s="259"/>
      <c r="B419" s="194"/>
      <c r="C419" s="194" t="s">
        <v>248</v>
      </c>
      <c r="D419" s="195"/>
      <c r="E419" s="195"/>
      <c r="F419" s="196"/>
      <c r="G419" s="306"/>
      <c r="H419" s="307"/>
      <c r="I419" s="309"/>
      <c r="J419" s="420"/>
      <c r="K419" s="307"/>
      <c r="L419" s="309"/>
      <c r="M419" s="306"/>
      <c r="N419" s="307"/>
      <c r="O419" s="309"/>
      <c r="P419" s="201"/>
      <c r="Q419" s="202"/>
    </row>
    <row r="420" spans="1:17" s="77" customFormat="1" ht="21.75" customHeight="1" x14ac:dyDescent="0.2">
      <c r="A420" s="264" t="s">
        <v>249</v>
      </c>
      <c r="B420" s="214" t="s">
        <v>250</v>
      </c>
      <c r="C420" s="214" t="s">
        <v>251</v>
      </c>
      <c r="D420" s="214"/>
      <c r="E420" s="214"/>
      <c r="F420" s="203"/>
      <c r="G420" s="206">
        <v>173</v>
      </c>
      <c r="H420" s="207">
        <v>173</v>
      </c>
      <c r="I420" s="209">
        <v>173</v>
      </c>
      <c r="J420" s="382">
        <v>173</v>
      </c>
      <c r="K420" s="207">
        <v>173</v>
      </c>
      <c r="L420" s="209">
        <v>173</v>
      </c>
      <c r="M420" s="206">
        <v>173</v>
      </c>
      <c r="N420" s="207">
        <v>173</v>
      </c>
      <c r="O420" s="209">
        <v>173</v>
      </c>
      <c r="P420" s="210"/>
      <c r="Q420" s="267"/>
    </row>
    <row r="421" spans="1:17" s="77" customFormat="1" ht="21.75" customHeight="1" x14ac:dyDescent="0.2">
      <c r="A421" s="264" t="s">
        <v>249</v>
      </c>
      <c r="B421" s="214" t="s">
        <v>252</v>
      </c>
      <c r="C421" s="214" t="s">
        <v>253</v>
      </c>
      <c r="D421" s="214"/>
      <c r="E421" s="214"/>
      <c r="F421" s="203"/>
      <c r="G421" s="206">
        <v>0</v>
      </c>
      <c r="H421" s="207">
        <v>898.3</v>
      </c>
      <c r="I421" s="209">
        <v>898.35</v>
      </c>
      <c r="J421" s="382"/>
      <c r="K421" s="207">
        <v>1184.0999999999999</v>
      </c>
      <c r="L421" s="209">
        <v>1184.18</v>
      </c>
      <c r="M421" s="206"/>
      <c r="N421" s="207">
        <v>1245</v>
      </c>
      <c r="O421" s="209">
        <v>1245.03</v>
      </c>
      <c r="P421" s="210"/>
      <c r="Q421" s="267"/>
    </row>
    <row r="422" spans="1:17" s="77" customFormat="1" ht="21.75" customHeight="1" x14ac:dyDescent="0.2">
      <c r="A422" s="264" t="s">
        <v>249</v>
      </c>
      <c r="B422" s="214" t="s">
        <v>254</v>
      </c>
      <c r="C422" s="214" t="s">
        <v>255</v>
      </c>
      <c r="D422" s="214"/>
      <c r="E422" s="214"/>
      <c r="F422" s="203"/>
      <c r="G422" s="206">
        <v>346</v>
      </c>
      <c r="H422" s="207">
        <v>346</v>
      </c>
      <c r="I422" s="209">
        <v>317.27</v>
      </c>
      <c r="J422" s="382">
        <v>346</v>
      </c>
      <c r="K422" s="207">
        <v>618.4</v>
      </c>
      <c r="L422" s="209">
        <v>579.6</v>
      </c>
      <c r="M422" s="206">
        <v>346</v>
      </c>
      <c r="N422" s="207">
        <v>346</v>
      </c>
      <c r="O422" s="209">
        <v>307.43</v>
      </c>
      <c r="P422" s="210"/>
      <c r="Q422" s="267"/>
    </row>
    <row r="423" spans="1:17" s="77" customFormat="1" ht="21.75" customHeight="1" x14ac:dyDescent="0.2">
      <c r="A423" s="268" t="s">
        <v>249</v>
      </c>
      <c r="B423" s="269" t="s">
        <v>256</v>
      </c>
      <c r="C423" s="214" t="s">
        <v>360</v>
      </c>
      <c r="D423" s="269"/>
      <c r="E423" s="269"/>
      <c r="F423" s="315"/>
      <c r="G423" s="247">
        <v>0</v>
      </c>
      <c r="H423" s="248">
        <v>82.4</v>
      </c>
      <c r="I423" s="250">
        <v>82.38</v>
      </c>
      <c r="J423" s="384"/>
      <c r="K423" s="248">
        <v>61</v>
      </c>
      <c r="L423" s="250">
        <v>61.05</v>
      </c>
      <c r="M423" s="247"/>
      <c r="N423" s="248">
        <v>104.3</v>
      </c>
      <c r="O423" s="250">
        <v>104.27</v>
      </c>
      <c r="P423" s="311"/>
      <c r="Q423" s="274" t="s">
        <v>257</v>
      </c>
    </row>
    <row r="424" spans="1:17" s="77" customFormat="1" ht="21.75" customHeight="1" x14ac:dyDescent="0.2">
      <c r="A424" s="268" t="s">
        <v>249</v>
      </c>
      <c r="B424" s="269" t="s">
        <v>358</v>
      </c>
      <c r="C424" s="314" t="s">
        <v>359</v>
      </c>
      <c r="D424" s="269"/>
      <c r="E424" s="269"/>
      <c r="F424" s="315"/>
      <c r="G424" s="247"/>
      <c r="H424" s="248"/>
      <c r="I424" s="250"/>
      <c r="J424" s="384"/>
      <c r="K424" s="248"/>
      <c r="L424" s="250"/>
      <c r="M424" s="247"/>
      <c r="N424" s="248">
        <v>895.7</v>
      </c>
      <c r="O424" s="250">
        <v>895.74</v>
      </c>
      <c r="P424" s="311"/>
      <c r="Q424" s="274"/>
    </row>
    <row r="425" spans="1:17" s="77" customFormat="1" ht="21.75" customHeight="1" thickBot="1" x14ac:dyDescent="0.3">
      <c r="A425" s="275" t="s">
        <v>249</v>
      </c>
      <c r="B425" s="217"/>
      <c r="C425" s="254" t="s">
        <v>248</v>
      </c>
      <c r="D425" s="328"/>
      <c r="E425" s="328"/>
      <c r="F425" s="329"/>
      <c r="G425" s="219">
        <f t="shared" ref="G425:L425" si="33">SUM(G420:G423)</f>
        <v>519</v>
      </c>
      <c r="H425" s="220">
        <f t="shared" si="33"/>
        <v>1499.7</v>
      </c>
      <c r="I425" s="222">
        <f t="shared" si="33"/>
        <v>1471</v>
      </c>
      <c r="J425" s="383">
        <f t="shared" si="33"/>
        <v>519</v>
      </c>
      <c r="K425" s="220">
        <f t="shared" si="33"/>
        <v>2036.5</v>
      </c>
      <c r="L425" s="222">
        <f t="shared" si="33"/>
        <v>1997.8300000000002</v>
      </c>
      <c r="M425" s="219">
        <f>SUM(M420:M424)</f>
        <v>519</v>
      </c>
      <c r="N425" s="220">
        <f>SUM(N420:N424)</f>
        <v>2764</v>
      </c>
      <c r="O425" s="222">
        <f>SUM(O420:O424)</f>
        <v>2725.4700000000003</v>
      </c>
      <c r="P425" s="223">
        <f t="shared" ref="P425" si="34">SUM(P420:P423)</f>
        <v>0</v>
      </c>
      <c r="Q425" s="224"/>
    </row>
    <row r="426" spans="1:17" s="77" customFormat="1" ht="16.5" thickBot="1" x14ac:dyDescent="0.3">
      <c r="A426" s="295"/>
      <c r="B426" s="295"/>
      <c r="C426" s="295"/>
      <c r="D426" s="389"/>
      <c r="E426" s="389"/>
      <c r="F426" s="389"/>
      <c r="G426" s="436"/>
      <c r="H426" s="436"/>
      <c r="I426" s="436"/>
      <c r="J426" s="436"/>
      <c r="K426" s="436"/>
      <c r="L426" s="436"/>
      <c r="M426" s="436"/>
      <c r="N426" s="436"/>
      <c r="O426" s="436"/>
      <c r="P426" s="391"/>
      <c r="Q426" s="439"/>
    </row>
    <row r="427" spans="1:17" s="77" customFormat="1" ht="21.75" customHeight="1" thickBot="1" x14ac:dyDescent="0.3">
      <c r="A427" s="126"/>
      <c r="B427" s="126"/>
      <c r="C427" s="126"/>
      <c r="D427" s="225"/>
      <c r="E427" s="225"/>
      <c r="F427" s="225"/>
      <c r="G427" s="226"/>
      <c r="H427" s="226"/>
      <c r="I427" s="226"/>
      <c r="J427" s="226"/>
      <c r="K427" s="226"/>
      <c r="L427" s="226"/>
      <c r="M427" s="226"/>
      <c r="N427" s="226"/>
      <c r="O427" s="226"/>
      <c r="P427" s="258"/>
      <c r="Q427" s="228"/>
    </row>
    <row r="428" spans="1:17" ht="21.75" customHeight="1" x14ac:dyDescent="0.25">
      <c r="A428" s="393"/>
      <c r="B428" s="195"/>
      <c r="C428" s="194" t="s">
        <v>311</v>
      </c>
      <c r="D428" s="195"/>
      <c r="E428" s="195"/>
      <c r="F428" s="195"/>
      <c r="G428" s="201"/>
      <c r="H428" s="440"/>
      <c r="I428" s="441"/>
      <c r="J428" s="233"/>
      <c r="K428" s="440"/>
      <c r="L428" s="442"/>
      <c r="M428" s="201"/>
      <c r="N428" s="440"/>
      <c r="O428" s="443"/>
      <c r="P428" s="201"/>
      <c r="Q428" s="444"/>
    </row>
    <row r="429" spans="1:17" ht="21.75" customHeight="1" x14ac:dyDescent="0.2">
      <c r="A429" s="300" t="s">
        <v>312</v>
      </c>
      <c r="B429" s="281" t="s">
        <v>40</v>
      </c>
      <c r="C429" s="281" t="s">
        <v>361</v>
      </c>
      <c r="D429" s="281"/>
      <c r="E429" s="281"/>
      <c r="F429" s="281"/>
      <c r="G429" s="286"/>
      <c r="H429" s="445"/>
      <c r="I429" s="446"/>
      <c r="J429" s="447"/>
      <c r="K429" s="445"/>
      <c r="L429" s="448"/>
      <c r="M429" s="286"/>
      <c r="N429" s="445"/>
      <c r="O429" s="285">
        <v>22.13</v>
      </c>
      <c r="P429" s="286"/>
      <c r="Q429" s="449"/>
    </row>
    <row r="430" spans="1:17" s="77" customFormat="1" ht="21.75" customHeight="1" x14ac:dyDescent="0.2">
      <c r="A430" s="300" t="s">
        <v>312</v>
      </c>
      <c r="B430" s="281" t="s">
        <v>313</v>
      </c>
      <c r="C430" s="281" t="s">
        <v>314</v>
      </c>
      <c r="D430" s="281"/>
      <c r="E430" s="281"/>
      <c r="F430" s="281"/>
      <c r="G430" s="286"/>
      <c r="H430" s="445"/>
      <c r="I430" s="446"/>
      <c r="J430" s="447"/>
      <c r="K430" s="283">
        <v>3.4</v>
      </c>
      <c r="L430" s="450">
        <v>3.38</v>
      </c>
      <c r="M430" s="282"/>
      <c r="N430" s="283">
        <v>138.4</v>
      </c>
      <c r="O430" s="285">
        <v>138.38</v>
      </c>
      <c r="P430" s="286"/>
      <c r="Q430" s="449"/>
    </row>
    <row r="431" spans="1:17" s="77" customFormat="1" ht="21.75" customHeight="1" thickBot="1" x14ac:dyDescent="0.3">
      <c r="A431" s="275"/>
      <c r="B431" s="217"/>
      <c r="C431" s="217" t="s">
        <v>311</v>
      </c>
      <c r="D431" s="328"/>
      <c r="E431" s="328"/>
      <c r="F431" s="328"/>
      <c r="G431" s="425"/>
      <c r="H431" s="426"/>
      <c r="I431" s="451"/>
      <c r="J431" s="278"/>
      <c r="K431" s="220">
        <f>SUM(K430)</f>
        <v>3.4</v>
      </c>
      <c r="L431" s="277">
        <f>SUM(L430)</f>
        <v>3.38</v>
      </c>
      <c r="M431" s="219"/>
      <c r="N431" s="220">
        <f>SUM(N429:N430)</f>
        <v>138.4</v>
      </c>
      <c r="O431" s="222">
        <f>SUM(O429:O430)</f>
        <v>160.51</v>
      </c>
      <c r="P431" s="223"/>
      <c r="Q431" s="224"/>
    </row>
    <row r="432" spans="1:17" s="77" customFormat="1" ht="21.75" customHeight="1" thickBot="1" x14ac:dyDescent="0.3">
      <c r="A432" s="401"/>
      <c r="B432" s="401"/>
      <c r="C432" s="401"/>
      <c r="D432" s="400"/>
      <c r="E432" s="400"/>
      <c r="F432" s="400"/>
      <c r="G432" s="452"/>
      <c r="H432" s="452"/>
      <c r="I432" s="452"/>
      <c r="J432" s="452"/>
      <c r="K432" s="452"/>
      <c r="L432" s="452"/>
      <c r="M432" s="452"/>
      <c r="N432" s="452"/>
      <c r="O432" s="452"/>
      <c r="P432" s="403"/>
      <c r="Q432" s="453"/>
    </row>
    <row r="433" spans="1:17" s="77" customFormat="1" ht="21.75" customHeight="1" x14ac:dyDescent="0.25">
      <c r="A433" s="259"/>
      <c r="B433" s="194"/>
      <c r="C433" s="194" t="s">
        <v>258</v>
      </c>
      <c r="D433" s="195"/>
      <c r="E433" s="195"/>
      <c r="F433" s="196"/>
      <c r="G433" s="279"/>
      <c r="H433" s="454"/>
      <c r="I433" s="358"/>
      <c r="J433" s="455"/>
      <c r="K433" s="454"/>
      <c r="L433" s="358"/>
      <c r="M433" s="279"/>
      <c r="N433" s="454"/>
      <c r="O433" s="358"/>
      <c r="P433" s="279"/>
      <c r="Q433" s="202"/>
    </row>
    <row r="434" spans="1:17" s="77" customFormat="1" ht="21.75" customHeight="1" x14ac:dyDescent="0.2">
      <c r="A434" s="264" t="s">
        <v>259</v>
      </c>
      <c r="B434" s="214" t="s">
        <v>260</v>
      </c>
      <c r="C434" s="214" t="s">
        <v>261</v>
      </c>
      <c r="D434" s="214"/>
      <c r="E434" s="214"/>
      <c r="F434" s="203"/>
      <c r="G434" s="206">
        <v>300</v>
      </c>
      <c r="H434" s="207">
        <v>150</v>
      </c>
      <c r="I434" s="209">
        <v>0</v>
      </c>
      <c r="J434" s="382">
        <v>500</v>
      </c>
      <c r="K434" s="207">
        <v>500</v>
      </c>
      <c r="L434" s="209"/>
      <c r="M434" s="206">
        <v>1100</v>
      </c>
      <c r="N434" s="207">
        <v>115.6</v>
      </c>
      <c r="O434" s="209">
        <v>0</v>
      </c>
      <c r="P434" s="210">
        <v>500</v>
      </c>
      <c r="Q434" s="267" t="s">
        <v>262</v>
      </c>
    </row>
    <row r="435" spans="1:17" s="77" customFormat="1" ht="21.75" customHeight="1" x14ac:dyDescent="0.2">
      <c r="A435" s="264" t="s">
        <v>259</v>
      </c>
      <c r="B435" s="214" t="s">
        <v>260</v>
      </c>
      <c r="C435" s="214" t="s">
        <v>261</v>
      </c>
      <c r="D435" s="214" t="s">
        <v>260</v>
      </c>
      <c r="E435" s="214" t="s">
        <v>261</v>
      </c>
      <c r="F435" s="315"/>
      <c r="G435" s="247">
        <v>500</v>
      </c>
      <c r="H435" s="248">
        <v>0</v>
      </c>
      <c r="I435" s="250">
        <v>0</v>
      </c>
      <c r="J435" s="384">
        <v>500</v>
      </c>
      <c r="K435" s="248">
        <v>2</v>
      </c>
      <c r="L435" s="250"/>
      <c r="M435" s="247"/>
      <c r="N435" s="248"/>
      <c r="O435" s="250"/>
      <c r="P435" s="311">
        <v>600</v>
      </c>
      <c r="Q435" s="274" t="s">
        <v>379</v>
      </c>
    </row>
    <row r="436" spans="1:17" s="77" customFormat="1" ht="21.75" customHeight="1" thickBot="1" x14ac:dyDescent="0.3">
      <c r="A436" s="275"/>
      <c r="B436" s="217"/>
      <c r="C436" s="319" t="s">
        <v>258</v>
      </c>
      <c r="D436" s="328"/>
      <c r="E436" s="328"/>
      <c r="F436" s="329"/>
      <c r="G436" s="219">
        <f t="shared" ref="G436:P436" si="35">SUM(G434:G435)</f>
        <v>800</v>
      </c>
      <c r="H436" s="220">
        <f t="shared" si="35"/>
        <v>150</v>
      </c>
      <c r="I436" s="222">
        <f t="shared" si="35"/>
        <v>0</v>
      </c>
      <c r="J436" s="383">
        <f>SUM(J434:J435)</f>
        <v>1000</v>
      </c>
      <c r="K436" s="220">
        <f>SUM(K434:K435)</f>
        <v>502</v>
      </c>
      <c r="L436" s="222"/>
      <c r="M436" s="219">
        <f>SUM(M434:M435)</f>
        <v>1100</v>
      </c>
      <c r="N436" s="220">
        <f>SUM(N434:N435)</f>
        <v>115.6</v>
      </c>
      <c r="O436" s="222"/>
      <c r="P436" s="223">
        <f t="shared" si="35"/>
        <v>1100</v>
      </c>
      <c r="Q436" s="224"/>
    </row>
    <row r="437" spans="1:17" s="77" customFormat="1" ht="16.5" thickBot="1" x14ac:dyDescent="0.3">
      <c r="A437" s="401"/>
      <c r="B437" s="401"/>
      <c r="C437" s="401"/>
      <c r="D437" s="400"/>
      <c r="E437" s="400"/>
      <c r="F437" s="400"/>
      <c r="G437" s="227"/>
      <c r="H437" s="227"/>
      <c r="I437" s="227"/>
      <c r="J437" s="227"/>
      <c r="K437" s="227"/>
      <c r="L437" s="227"/>
      <c r="M437" s="227"/>
      <c r="N437" s="227"/>
      <c r="O437" s="227"/>
      <c r="P437" s="456"/>
      <c r="Q437" s="453"/>
    </row>
    <row r="438" spans="1:17" s="77" customFormat="1" ht="22.5" customHeight="1" thickBot="1" x14ac:dyDescent="0.3">
      <c r="A438" s="457"/>
      <c r="B438" s="458"/>
      <c r="C438" s="459" t="s">
        <v>263</v>
      </c>
      <c r="D438" s="460"/>
      <c r="E438" s="460"/>
      <c r="F438" s="460"/>
      <c r="G438" s="461">
        <f>SUM(G7,G24,G16,G20,G41,G65,G89,G50,G54,G96,G110,G118,G136,G146,G159,G169,G175,G181,G185,G190,G201,G222,G226,G230,G234,G247,G252,G256,G266,G274,G278,G282,G292,G303,G323,G329,G339,G347,G354,G395,G408,G412,G417,G425,G436)</f>
        <v>17732.7</v>
      </c>
      <c r="H438" s="461">
        <f>SUM(H7,H24,H16,H20,H41,H65,H89,H50,H54,H96,H110,H118,H136,H146,H159,H169,H175,H181,H185,H190,H201,H222,H226,H230,H234,H247,H252,H256,H266,H274,H278,H282,H292,H296,H303,H323,H329,H339,H347,H354,H395,H408,H412,H417,H425,H436)</f>
        <v>39099.300000000003</v>
      </c>
      <c r="I438" s="461">
        <f>SUM(I7,I24,I16,I20,I41,I65,I89,I50,I54,I96,I110,I118,I136,I146,I159,I169,I175,I181,I185,I190,I201,I222,I226,I230,I234,I247,I252,I256,I266,I274,I278,I282,I292,I296,I303,I323,I329,I339,I347,I354,I395,I408,I412,I417,I425,I436)</f>
        <v>16733.829999999998</v>
      </c>
      <c r="J438" s="461">
        <f>SUM(J7,J24,J16,J20,J41,J65,J89,J50,J54,J96,J110,J118,J136,J146,J159,J169,J175,J181,J185,J190,J201,J222,J226,J230,J234,J247,J252,J256,J266,J274,J278,J282,J292,J303,J323,J329,J339,J347,J354,J395,J408,J412,J417,J425,J436)</f>
        <v>19735.2</v>
      </c>
      <c r="K438" s="461">
        <f>SUM(K7,K24,K16,K11,K20,K41,K65,K89,K50,K54,K96,K110,K118,K136,K146,K159,K169,K175,K181,K185,K190,K201,K222,K226,K230,K234,K247,K252,K256,K266,K274,K278,K282,K292,K303,K323,K329,K339,K347,K354,K395,K408,K412,K417,K425,K431,K436)</f>
        <v>49401.2</v>
      </c>
      <c r="L438" s="461">
        <f>SUM(L7,L24,L11,L16,L20,L41,L65,L89,L50,L54,L96,L110,L118,L136,L146,L159,L169,L175,L181,L185,L190,L201,L222,L226,L230,L234,L247,L252,L256,L266,L274,L278,L282,L292,L303,L323,L329,L339,L347,L354,L395,L408,L412,L417,L425,L431,L436)</f>
        <v>26486.070000000003</v>
      </c>
      <c r="M438" s="461">
        <f>SUM(M7,M24,M16,M20,M41,M65,M89,M50,M54,M96,M110,M118,M136,M146,M159,M169,M175,M181,M185,M190,M201,M222,M226,M230,M234,M247,M252,M256,M266,M274,M278,M282,M292,M303,M323,M329,M339,M347,M354,M395,M408,M412,M417,M425,M436)</f>
        <v>23689.3</v>
      </c>
      <c r="N438" s="461">
        <f>SUM(N7,N24,N16,N20,N41,N65,N89,N50,N54,N96,N110,N118,N136,N146,N159,N169,N175,N181,N185,N190,N194,N201,N222,N226,N230,N234,N247,N252,N256,N266,N274,N278,N282,N292,N303,N323,N329,N339,N347,N354,N395,N408,N412,N417,N425,N431,N436)</f>
        <v>129339.59999999999</v>
      </c>
      <c r="O438" s="461">
        <f>SUM(O7,O24,O16,O20,O41,O65,O89,O50,O54,O96,O110,O118,O136,O146,O159,O169,O175,O181,O185,O190,O194,O201,O222,O226,O230,O234,O247,O252,O256,O266,O274,O278,O282,O292,O303,O323,O329,O339,O347,O354,O395,O408,O412,O417,O425,O431,O436)</f>
        <v>26498.700000000004</v>
      </c>
      <c r="P438" s="461">
        <f>SUM(P7,P11,P24,P16,P20,P41,P65,P89,P50,P54,P96,P110,P118,P136,P146,P159,P169,P175,P181,P185,P190,P201,P222,P226,P230,P234,P247,P252,P256,P266,P274,P278,P282,P292,P303,P323,P329,P339,P347,P354,P395,P408,P412,P417,P425,P436)</f>
        <v>25003.3</v>
      </c>
      <c r="Q438" s="462"/>
    </row>
    <row r="439" spans="1:17" s="77" customFormat="1" ht="25.5" customHeight="1" x14ac:dyDescent="0.2">
      <c r="G439" s="103"/>
      <c r="H439" s="103"/>
      <c r="I439" s="103"/>
      <c r="J439" s="103"/>
      <c r="K439" s="103"/>
      <c r="L439" s="103"/>
      <c r="M439" s="103"/>
      <c r="N439" s="103"/>
      <c r="O439" s="103"/>
      <c r="P439" s="125"/>
      <c r="Q439" s="108"/>
    </row>
    <row r="440" spans="1:17" s="77" customFormat="1" ht="15.75" x14ac:dyDescent="0.25">
      <c r="C440" s="126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8"/>
    </row>
    <row r="441" spans="1:17" s="77" customFormat="1" x14ac:dyDescent="0.2">
      <c r="C441" s="127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8"/>
    </row>
    <row r="442" spans="1:17" s="77" customFormat="1" ht="15.75" x14ac:dyDescent="0.25">
      <c r="C442" s="126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8"/>
    </row>
    <row r="443" spans="1:17" s="77" customFormat="1" x14ac:dyDescent="0.2"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8"/>
    </row>
    <row r="444" spans="1:17" s="77" customFormat="1" x14ac:dyDescent="0.2"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8"/>
    </row>
    <row r="445" spans="1:17" s="77" customFormat="1" x14ac:dyDescent="0.2"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8"/>
    </row>
  </sheetData>
  <autoFilter ref="B1:B445" xr:uid="{00000000-0001-0000-0200-000000000000}"/>
  <mergeCells count="17">
    <mergeCell ref="Q112:Q118"/>
    <mergeCell ref="Q121:Q123"/>
    <mergeCell ref="R1:AC1"/>
    <mergeCell ref="A3:A4"/>
    <mergeCell ref="B3:B4"/>
    <mergeCell ref="C3:C4"/>
    <mergeCell ref="P3:P4"/>
    <mergeCell ref="Q3:Q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" right="0" top="0" bottom="0" header="0.51181102362204722" footer="0.51181102362204722"/>
  <pageSetup paperSize="9" scale="49" orientation="landscape" r:id="rId1"/>
  <rowBreaks count="10" manualBreakCount="10">
    <brk id="41" max="16" man="1"/>
    <brk id="65" max="16" man="1"/>
    <brk id="96" max="16" man="1"/>
    <brk id="136" max="16383" man="1"/>
    <brk id="181" max="16" man="1"/>
    <brk id="222" max="16" man="1"/>
    <brk id="266" max="16" man="1"/>
    <brk id="303" max="16" man="1"/>
    <brk id="347" max="16" man="1"/>
    <brk id="395" max="16" man="1"/>
  </rowBreaks>
  <colBreaks count="2" manualBreakCount="2">
    <brk id="18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9" defaultRowHeight="12.75" x14ac:dyDescent="0.2"/>
  <sheetData/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Výdaje-vývěs</vt:lpstr>
      <vt:lpstr>Příjmy-vývěs</vt:lpstr>
      <vt:lpstr>Rozpočet - výdaje</vt:lpstr>
      <vt:lpstr>List1</vt:lpstr>
      <vt:lpstr>'Rozpočet - výdaje'!Oblast_tisku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0</cp:revision>
  <cp:lastPrinted>2024-02-22T09:57:02Z</cp:lastPrinted>
  <dcterms:created xsi:type="dcterms:W3CDTF">2000-01-19T12:36:41Z</dcterms:created>
  <dcterms:modified xsi:type="dcterms:W3CDTF">2024-02-22T12:36:08Z</dcterms:modified>
  <dc:language>cs-CZ</dc:language>
</cp:coreProperties>
</file>