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11580" firstSheet="2" activeTab="2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Print_Area" localSheetId="2">'Rozpočet - výdaje'!$A$1:$N$300</definedName>
  </definedNames>
  <calcPr fullCalcOnLoad="1"/>
</workbook>
</file>

<file path=xl/sharedStrings.xml><?xml version="1.0" encoding="utf-8"?>
<sst xmlns="http://schemas.openxmlformats.org/spreadsheetml/2006/main" count="745" uniqueCount="293">
  <si>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</si>
  <si>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</si>
  <si>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</si>
  <si>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</si>
  <si>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</si>
  <si>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</si>
  <si>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</si>
  <si>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</si>
  <si>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</si>
  <si>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</si>
  <si>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</si>
  <si>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</si>
  <si>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</si>
  <si>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</si>
  <si>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</si>
  <si>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</si>
  <si>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</si>
  <si>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5361</t>
  </si>
  <si>
    <t>nákup kolků</t>
  </si>
  <si>
    <t>3111</t>
  </si>
  <si>
    <t>5151</t>
  </si>
  <si>
    <t>studená voda</t>
  </si>
  <si>
    <t>5153</t>
  </si>
  <si>
    <t>5331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</si>
  <si>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</si>
  <si>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</si>
  <si>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</si>
  <si>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</si>
  <si>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</si>
  <si>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</si>
  <si>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</si>
  <si>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</si>
  <si>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</si>
  <si>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</si>
  <si>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</si>
  <si>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</si>
  <si>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</si>
  <si>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</si>
  <si>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</si>
  <si>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</si>
  <si>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</si>
  <si>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</si>
  <si>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</si>
  <si>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</si>
  <si>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</si>
  <si>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</si>
  <si>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</si>
  <si>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</si>
  <si>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</si>
  <si>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</si>
  <si>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</si>
  <si>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</si>
  <si>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</si>
  <si>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Pomoc zdravotně postiženým</t>
  </si>
  <si>
    <t>3699</t>
  </si>
  <si>
    <t>5492</t>
  </si>
  <si>
    <t>dary obyvatelstvu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</si>
  <si>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</si>
  <si>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</si>
  <si>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</si>
  <si>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</si>
  <si>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</si>
  <si>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</si>
  <si>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</si>
  <si>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</si>
  <si>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5162</t>
  </si>
  <si>
    <t>služby telekomunikací a radiokomun.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</si>
  <si>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</si>
  <si>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</si>
  <si>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</si>
  <si>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</si>
  <si>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</si>
  <si>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</si>
  <si>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</si>
  <si>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</si>
  <si>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</si>
  <si>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</si>
  <si>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</si>
  <si>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</si>
  <si>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</si>
  <si>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</si>
  <si>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</si>
  <si>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</si>
  <si>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</si>
  <si>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</si>
  <si>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</si>
  <si>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</si>
  <si>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</si>
  <si>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</si>
  <si>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</si>
  <si>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</si>
  <si>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</si>
  <si>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</si>
  <si>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</si>
  <si>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</si>
  <si>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</si>
  <si>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</si>
  <si>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</si>
  <si>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</si>
  <si>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</si>
  <si>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</si>
  <si>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</si>
  <si>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5342</t>
  </si>
  <si>
    <t>převody fondu zaměstnavatele</t>
  </si>
  <si>
    <t>Sběr a svoz komunál. odpadu</t>
  </si>
  <si>
    <t>drobný hmotný dlouhodobý majetek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</si>
  <si>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</si>
  <si>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</si>
  <si>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</si>
  <si>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</si>
  <si>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</si>
  <si>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</si>
  <si>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</si>
  <si>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3716</t>
  </si>
  <si>
    <t>Monitoring ochrany ovzduší</t>
  </si>
  <si>
    <t xml:space="preserve">plyn </t>
  </si>
  <si>
    <t>5138</t>
  </si>
  <si>
    <t>5176</t>
  </si>
  <si>
    <t>účastnické poplatky na konference</t>
  </si>
  <si>
    <t>6130</t>
  </si>
  <si>
    <t>pozemky</t>
  </si>
  <si>
    <t>ostatní neivvestiční transf.obyvat.</t>
  </si>
  <si>
    <t>velkoobjemové kontejnery</t>
  </si>
  <si>
    <t>donášková služba</t>
  </si>
  <si>
    <t>Poznámka</t>
  </si>
  <si>
    <t>3117</t>
  </si>
  <si>
    <t>První stupeň základních škol</t>
  </si>
  <si>
    <t>5212</t>
  </si>
  <si>
    <t>neinv.transfery nefin.podnik.subj.-fyz.osoby</t>
  </si>
  <si>
    <t>4357</t>
  </si>
  <si>
    <t>Domovy-penziony pro matky s dětmi</t>
  </si>
  <si>
    <t>v tisících Kč</t>
  </si>
  <si>
    <t>grant</t>
  </si>
  <si>
    <t>Gymnázium</t>
  </si>
  <si>
    <t>3121</t>
  </si>
  <si>
    <t>5213</t>
  </si>
  <si>
    <t>neinv.transfery nefin.podnik.subj.-právn.osoby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</si>
  <si>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</si>
  <si>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</si>
  <si>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</si>
  <si>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</si>
  <si>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</si>
  <si>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</si>
  <si>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4333</t>
  </si>
  <si>
    <t>granty</t>
  </si>
  <si>
    <t>5192</t>
  </si>
  <si>
    <t>poskytnuté neinvestiční příspěvky a náhrady</t>
  </si>
  <si>
    <t>platby daní a poplatků státnímu rozpočtu</t>
  </si>
  <si>
    <t>osvětlení kaple</t>
  </si>
  <si>
    <t>údržba kaple</t>
  </si>
  <si>
    <t>Pojištní funkčně nespecifikované</t>
  </si>
  <si>
    <t>zabezpečení Galerie u lávky</t>
  </si>
  <si>
    <t>dálniční známka</t>
  </si>
  <si>
    <t>pro akce</t>
  </si>
  <si>
    <t xml:space="preserve">příspěvek zřizovatele </t>
  </si>
  <si>
    <t>péče o kapli na základě smlouvy o dílo</t>
  </si>
  <si>
    <t>6310</t>
  </si>
  <si>
    <t>Obecné příjmy a výdaje finančních operací</t>
  </si>
  <si>
    <t>poplatky z účtu</t>
  </si>
  <si>
    <t>5363</t>
  </si>
  <si>
    <t>úhrady sankcí jiným rozpočtům</t>
  </si>
  <si>
    <t>pojištění zaměstnavatele</t>
  </si>
  <si>
    <t>Ochrana obyvatelstva</t>
  </si>
  <si>
    <t>5901</t>
  </si>
  <si>
    <t>Nespecifikované rezervy</t>
  </si>
  <si>
    <t>účelová rezerva dle krizového zákona</t>
  </si>
  <si>
    <t>5222</t>
  </si>
  <si>
    <t>nákup dlouhodobého hmotného majetku jinde neident.</t>
  </si>
  <si>
    <t>platba OSA</t>
  </si>
  <si>
    <t>poplatek za tombolu</t>
  </si>
  <si>
    <t>svoz bioodpadu</t>
  </si>
  <si>
    <t>pozemky Státního pozemkového úřadu, část pozemku parc.č. 473/3</t>
  </si>
  <si>
    <t>květiny, dárkové publikace, DVD</t>
  </si>
  <si>
    <t>Plnění rozpočtu 2014</t>
  </si>
  <si>
    <t>5336</t>
  </si>
  <si>
    <t>neivestiční transfery zřízeným přísp. org.</t>
  </si>
  <si>
    <t>neinvestiční příspěvky zřízeným příspěvkov. org.</t>
  </si>
  <si>
    <t>neinvestiční transfery zřízeným příspěvkov. org.</t>
  </si>
  <si>
    <t>6122</t>
  </si>
  <si>
    <t>stroje, přístroje a zařízení</t>
  </si>
  <si>
    <t>5142</t>
  </si>
  <si>
    <t>kurzové rozdíly ve výdajích</t>
  </si>
  <si>
    <t>5424</t>
  </si>
  <si>
    <t>náhrady mezd v době nemoci</t>
  </si>
  <si>
    <t>nákup zboží za účelem dalšího prodeje</t>
  </si>
  <si>
    <t>výměna baterií zál.zdroje, opravy sekaček, malotraktoru, počítačů, EZS, auto</t>
  </si>
  <si>
    <t>neinvestiční transfery spolkům</t>
  </si>
  <si>
    <t>neinv. transfery spolkům</t>
  </si>
  <si>
    <t>ostatní neinv. transfery spolkům</t>
  </si>
  <si>
    <t>3900</t>
  </si>
  <si>
    <t>Ostatní činnosti související se službami pro obyvatelstvo</t>
  </si>
  <si>
    <t xml:space="preserve">platby za účinkující,časopis TROJA, grafické návrhy a tisky plakátů, Trojský kalendář, odměna kurátora, propagace Galerie, </t>
  </si>
  <si>
    <t>pojistění odpovědnosti,</t>
  </si>
  <si>
    <t>telefon, počítač</t>
  </si>
  <si>
    <t>stravenky, parkovné</t>
  </si>
  <si>
    <t>povinné programy</t>
  </si>
  <si>
    <t>3115</t>
  </si>
  <si>
    <t>Ostatní záležitosti předškol. vzdělávání</t>
  </si>
  <si>
    <t>5041</t>
  </si>
  <si>
    <t>odměny za užití duševního vlastnictví</t>
  </si>
  <si>
    <t>5347</t>
  </si>
  <si>
    <t xml:space="preserve">Převody mezi statutárními městy (hl.m.Prahou) a jejich městskými částmi </t>
  </si>
  <si>
    <t>Rozpočet 2015       schválený</t>
  </si>
  <si>
    <t>Rozpočet 2015       upravený</t>
  </si>
  <si>
    <t>Nákup materiálu j.n.</t>
  </si>
  <si>
    <t>Ostatní neinv. transfery nezisk. a podob. org.</t>
  </si>
  <si>
    <t>Ostatní služby a činnosti v oblasti sociál.n.</t>
  </si>
  <si>
    <t>4359</t>
  </si>
  <si>
    <t>Všeobecná ambulantní péče</t>
  </si>
  <si>
    <t>3511</t>
  </si>
  <si>
    <t>Drobný hmotný dlouhodobý majetek</t>
  </si>
  <si>
    <t>vydláždění vjezdu k čp.831</t>
  </si>
  <si>
    <t>poplatek SMČHMP</t>
  </si>
  <si>
    <t>granty, podpora NNO</t>
  </si>
  <si>
    <t>cvičební prvek v Podhoří</t>
  </si>
  <si>
    <t>nové označení MČ a přírodního parku, kontejnerové stání</t>
  </si>
  <si>
    <t xml:space="preserve">příspěvek zřizovatele vč. navýšení (dotace) </t>
  </si>
  <si>
    <t>donášková služba mimo DSS</t>
  </si>
  <si>
    <t>ÚOOÚ</t>
  </si>
  <si>
    <t>posypový materiál</t>
  </si>
  <si>
    <t>výkup pozemků Podhoří rozšíření cesty</t>
  </si>
  <si>
    <t>2015 - OPPK - Regenerace obecní zahrady - příspěvek MČ</t>
  </si>
  <si>
    <t>2015 - OPPK - Regenerace obecní zahrady</t>
  </si>
  <si>
    <t>2015 - OPPK- Regenerace obecní zahrady</t>
  </si>
  <si>
    <t>povinné ručení auto, skútr, traktůrek, vlek</t>
  </si>
  <si>
    <t>splátka půjčky od HMP</t>
  </si>
  <si>
    <t>pronájem stanů na vinobraní a pronájem vysílaček, pronájem sálu GHMP</t>
  </si>
  <si>
    <t>ZZS, BZP, žaloby na MČ, poradenství</t>
  </si>
  <si>
    <t>Rozpočet 2016 schválený</t>
  </si>
  <si>
    <t>Rozpočet 2016 upravený</t>
  </si>
  <si>
    <t>Plnění rozpočtu 2016</t>
  </si>
  <si>
    <t>Návrh rozpočtu 2017</t>
  </si>
  <si>
    <t>Mateřské školy</t>
  </si>
  <si>
    <t>Nákup dlohodobého hmotného majetku jinde n.</t>
  </si>
  <si>
    <t>Ostatní speciální zdravotnická péče</t>
  </si>
  <si>
    <t>3549</t>
  </si>
  <si>
    <t>Veřejné osvětlení</t>
  </si>
  <si>
    <t>3631</t>
  </si>
  <si>
    <t>pohonné hmoty</t>
  </si>
  <si>
    <t>vrácení úroků z jistiny</t>
  </si>
  <si>
    <t>Domovy pro osoby se zdr. post. a domovy</t>
  </si>
  <si>
    <t>6111</t>
  </si>
  <si>
    <t>6125</t>
  </si>
  <si>
    <t>výpočetní technika</t>
  </si>
  <si>
    <t>www stránky</t>
  </si>
  <si>
    <t>Ostatní činnosti j.n.</t>
  </si>
  <si>
    <t>6409</t>
  </si>
  <si>
    <t xml:space="preserve"> sáčky na psí exkrementy, pomůcky pro VPP, </t>
  </si>
  <si>
    <t xml:space="preserve">vodovodní řad </t>
  </si>
  <si>
    <t>kašny, kanalizační řad</t>
  </si>
  <si>
    <t>rekonstrukce opukových zdí, WC na hřišti</t>
  </si>
  <si>
    <t xml:space="preserve"> zahradní domek</t>
  </si>
  <si>
    <t>neinv.transfery spolkům</t>
  </si>
  <si>
    <t>propagační tiskovina</t>
  </si>
  <si>
    <t>drobné dárky pro účinkující, propagační tiskovina</t>
  </si>
  <si>
    <t xml:space="preserve">projekty cest, projekt dopravních opatření, návrh vizuálního systému, poplatek FEDENATUR,                                                                                                                     </t>
  </si>
  <si>
    <t>PD domek u přívozu,  nové oplocení u Boomerangu a u Korea, úprava schodiště Korea, oplocení pozemků u sokolské cesty</t>
  </si>
  <si>
    <t>údržba obecní zahrady, sekání a úklid pozemků, ošetřování dřevin, údržba ovocného sadu Podhoří</t>
  </si>
  <si>
    <t>brigády</t>
  </si>
  <si>
    <t>projekt garáž</t>
  </si>
  <si>
    <t>3399</t>
  </si>
  <si>
    <t xml:space="preserve"> dovybavení dílny, kanc. a úklid materiál, materiál na údržbu</t>
  </si>
  <si>
    <t>5168</t>
  </si>
  <si>
    <t>oprava hřišť</t>
  </si>
  <si>
    <t>revize hřišť</t>
  </si>
  <si>
    <t>herní prvek hřiště DIP</t>
  </si>
  <si>
    <t>Komunální služby a územní rozvoj jinde nezařazené</t>
  </si>
  <si>
    <t>3639</t>
  </si>
  <si>
    <t>bodovy, haly a stavby</t>
  </si>
  <si>
    <t>zdravotní středisko - bezpečnostní dveře, bezbariérový přístup, nový plynový kotel byt</t>
  </si>
  <si>
    <t>rozšíření kontejnerového stání</t>
  </si>
  <si>
    <t>altánek v DSS</t>
  </si>
  <si>
    <t>kopírka nájem</t>
  </si>
  <si>
    <t>právník přestupková agenda</t>
  </si>
  <si>
    <t>služby IT, poplatky za programy, licence AVAST, ochrana e-mailů, doména, hosting www stránek, údržba www stránek, Gordic</t>
  </si>
  <si>
    <t>služební auto</t>
  </si>
  <si>
    <t>Trojský den</t>
  </si>
  <si>
    <t xml:space="preserve"> 5139</t>
  </si>
  <si>
    <t>ostatní osobní náklady</t>
  </si>
  <si>
    <t>Společesnké akce - Trojský bál, Trojské vinobraní, Trojská buchta, Vítání občánků</t>
  </si>
  <si>
    <t>Ostatní záležitosti kultury</t>
  </si>
  <si>
    <t>lednice prodejna</t>
  </si>
  <si>
    <t>6123</t>
  </si>
  <si>
    <t>dopravní prostředky</t>
  </si>
  <si>
    <t>herní plech. skříň do tělocvičny</t>
  </si>
  <si>
    <t>stravenky, zpracování mezd, certifikace, časová razítka,ČT, rozhlas,kopírování, platby za inzeráty, zdravotní prohlídky</t>
  </si>
  <si>
    <t>příspěvky z fondu zaměstnavatele</t>
  </si>
  <si>
    <t>opravy DIP z dotace bezdomovectví</t>
  </si>
  <si>
    <t>pojištění majetku úřad vč. zahrady a p.č.60</t>
  </si>
  <si>
    <t>zpracování dat a služby související s informačními a komunikačními technologiemi</t>
  </si>
  <si>
    <t>Příloha č. 2 usnesení ZMČ Praha-Troja č. 98 ze dne 28.3.2017</t>
  </si>
  <si>
    <t xml:space="preserve">Výdaje rozpočtu MČ Praha-Troja na rok 2017 </t>
  </si>
  <si>
    <t xml:space="preserve">sekačky, křovinořez, štěpkovač, počítače,orientační systém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</si>
</sst>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Arial CE"/>
      <family val="2"/>
    </font>
    <font>
      <sz val="12"/>
      <color indexed="60"/>
      <name val="Arial CE"/>
      <family val="2"/>
    </font>
    <font>
      <sz val="11"/>
      <color indexed="60"/>
      <name val="Arial CE"/>
      <family val="2"/>
    </font>
    <font>
      <b/>
      <sz val="12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Arial CE"/>
      <family val="2"/>
    </font>
    <font>
      <sz val="12"/>
      <color rgb="FFC00000"/>
      <name val="Arial CE"/>
      <family val="2"/>
    </font>
    <font>
      <sz val="11"/>
      <color rgb="FFC00000"/>
      <name val="Arial CE"/>
      <family val="2"/>
    </font>
    <font>
      <b/>
      <sz val="12"/>
      <color rgb="FFC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59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63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10" fontId="16" fillId="0" borderId="0" xfId="0" applyNumberFormat="1" applyFont="1" applyBorder="1" applyAlignment="1">
      <alignment horizontal="left"/>
    </xf>
    <xf numFmtId="1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5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66" fontId="0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left" vertical="top"/>
    </xf>
    <xf numFmtId="10" fontId="0" fillId="0" borderId="63" xfId="0" applyNumberFormat="1" applyFont="1" applyBorder="1" applyAlignment="1">
      <alignment horizontal="left" vertical="top" wrapText="1"/>
    </xf>
    <xf numFmtId="0" fontId="0" fillId="0" borderId="59" xfId="0" applyNumberFormat="1" applyFont="1" applyFill="1" applyBorder="1" applyAlignment="1">
      <alignment horizontal="left" vertical="top" wrapText="1"/>
    </xf>
    <xf numFmtId="10" fontId="0" fillId="0" borderId="59" xfId="0" applyNumberFormat="1" applyFont="1" applyBorder="1" applyAlignment="1">
      <alignment wrapText="1"/>
    </xf>
    <xf numFmtId="10" fontId="0" fillId="0" borderId="59" xfId="0" applyNumberFormat="1" applyFont="1" applyBorder="1" applyAlignment="1">
      <alignment horizontal="left" vertical="top" wrapText="1"/>
    </xf>
    <xf numFmtId="49" fontId="0" fillId="0" borderId="59" xfId="0" applyNumberFormat="1" applyFont="1" applyBorder="1" applyAlignment="1">
      <alignment horizontal="left" vertical="top" wrapText="1"/>
    </xf>
    <xf numFmtId="10" fontId="0" fillId="0" borderId="61" xfId="0" applyNumberFormat="1" applyBorder="1" applyAlignment="1">
      <alignment/>
    </xf>
    <xf numFmtId="10" fontId="0" fillId="0" borderId="59" xfId="0" applyNumberFormat="1" applyBorder="1" applyAlignment="1">
      <alignment/>
    </xf>
    <xf numFmtId="2" fontId="0" fillId="0" borderId="59" xfId="0" applyNumberFormat="1" applyFont="1" applyBorder="1" applyAlignment="1">
      <alignment horizontal="left" vertical="top" wrapText="1"/>
    </xf>
    <xf numFmtId="49" fontId="0" fillId="0" borderId="6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0" fontId="0" fillId="0" borderId="59" xfId="0" applyNumberFormat="1" applyBorder="1" applyAlignment="1">
      <alignment horizontal="left" vertical="center" wrapText="1"/>
    </xf>
    <xf numFmtId="10" fontId="0" fillId="0" borderId="65" xfId="0" applyNumberFormat="1" applyFont="1" applyBorder="1" applyAlignment="1">
      <alignment/>
    </xf>
    <xf numFmtId="10" fontId="16" fillId="0" borderId="59" xfId="0" applyNumberFormat="1" applyFont="1" applyBorder="1" applyAlignment="1">
      <alignment wrapText="1"/>
    </xf>
    <xf numFmtId="10" fontId="0" fillId="0" borderId="66" xfId="0" applyNumberFormat="1" applyFont="1" applyBorder="1" applyAlignment="1">
      <alignment horizontal="left"/>
    </xf>
    <xf numFmtId="10" fontId="0" fillId="0" borderId="4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0" fontId="0" fillId="0" borderId="63" xfId="0" applyNumberFormat="1" applyFont="1" applyBorder="1" applyAlignment="1">
      <alignment wrapText="1"/>
    </xf>
    <xf numFmtId="10" fontId="0" fillId="0" borderId="67" xfId="0" applyNumberFormat="1" applyFont="1" applyBorder="1" applyAlignment="1">
      <alignment/>
    </xf>
    <xf numFmtId="4" fontId="57" fillId="0" borderId="68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10" fontId="0" fillId="0" borderId="16" xfId="0" applyNumberFormat="1" applyFont="1" applyBorder="1" applyAlignment="1">
      <alignment wrapText="1"/>
    </xf>
    <xf numFmtId="10" fontId="0" fillId="0" borderId="62" xfId="0" applyNumberFormat="1" applyFont="1" applyBorder="1" applyAlignment="1">
      <alignment/>
    </xf>
    <xf numFmtId="10" fontId="0" fillId="0" borderId="59" xfId="0" applyNumberFormat="1" applyFont="1" applyBorder="1" applyAlignment="1">
      <alignment/>
    </xf>
    <xf numFmtId="4" fontId="9" fillId="0" borderId="11" xfId="0" applyNumberFormat="1" applyFont="1" applyBorder="1" applyAlignment="1">
      <alignment vertical="center"/>
    </xf>
    <xf numFmtId="10" fontId="16" fillId="0" borderId="62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/>
    </xf>
    <xf numFmtId="49" fontId="6" fillId="0" borderId="69" xfId="0" applyNumberFormat="1" applyFont="1" applyBorder="1" applyAlignment="1">
      <alignment/>
    </xf>
    <xf numFmtId="49" fontId="9" fillId="0" borderId="69" xfId="0" applyNumberFormat="1" applyFont="1" applyBorder="1" applyAlignment="1">
      <alignment/>
    </xf>
    <xf numFmtId="4" fontId="9" fillId="0" borderId="70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center" vertical="center"/>
    </xf>
    <xf numFmtId="4" fontId="6" fillId="0" borderId="72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/>
    </xf>
    <xf numFmtId="49" fontId="9" fillId="0" borderId="37" xfId="0" applyNumberFormat="1" applyFont="1" applyBorder="1" applyAlignment="1">
      <alignment/>
    </xf>
    <xf numFmtId="49" fontId="9" fillId="0" borderId="37" xfId="0" applyNumberFormat="1" applyFont="1" applyBorder="1" applyAlignment="1">
      <alignment horizontal="right"/>
    </xf>
    <xf numFmtId="4" fontId="9" fillId="0" borderId="73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7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 vertical="top"/>
    </xf>
    <xf numFmtId="4" fontId="9" fillId="0" borderId="19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76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/>
    </xf>
    <xf numFmtId="49" fontId="6" fillId="0" borderId="78" xfId="0" applyNumberFormat="1" applyFont="1" applyBorder="1" applyAlignment="1">
      <alignment/>
    </xf>
    <xf numFmtId="49" fontId="9" fillId="0" borderId="79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80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" fontId="9" fillId="0" borderId="69" xfId="0" applyNumberFormat="1" applyFont="1" applyBorder="1" applyAlignment="1">
      <alignment horizontal="center" vertical="center"/>
    </xf>
    <xf numFmtId="4" fontId="9" fillId="0" borderId="72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/>
    </xf>
    <xf numFmtId="4" fontId="9" fillId="33" borderId="21" xfId="0" applyNumberFormat="1" applyFont="1" applyFill="1" applyBorder="1" applyAlignment="1">
      <alignment horizontal="center" vertical="center"/>
    </xf>
    <xf numFmtId="4" fontId="9" fillId="33" borderId="73" xfId="0" applyNumberFormat="1" applyFont="1" applyFill="1" applyBorder="1" applyAlignment="1">
      <alignment horizontal="center" vertical="center"/>
    </xf>
    <xf numFmtId="4" fontId="9" fillId="33" borderId="74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8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  <xf numFmtId="4" fontId="6" fillId="0" borderId="70" xfId="0" applyNumberFormat="1" applyFont="1" applyBorder="1" applyAlignment="1">
      <alignment horizontal="center" vertical="center"/>
    </xf>
    <xf numFmtId="4" fontId="6" fillId="0" borderId="72" xfId="0" applyNumberFormat="1" applyFont="1" applyBorder="1" applyAlignment="1">
      <alignment horizontal="center" vertical="center"/>
    </xf>
    <xf numFmtId="4" fontId="6" fillId="0" borderId="69" xfId="0" applyNumberFormat="1" applyFont="1" applyBorder="1" applyAlignment="1">
      <alignment horizontal="center" vertical="center"/>
    </xf>
    <xf numFmtId="4" fontId="57" fillId="0" borderId="71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" fontId="9" fillId="0" borderId="34" xfId="0" applyNumberFormat="1" applyFont="1" applyBorder="1" applyAlignment="1">
      <alignment horizontal="center" vertical="center"/>
    </xf>
    <xf numFmtId="4" fontId="9" fillId="0" borderId="85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59" fillId="0" borderId="8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59" fillId="0" borderId="73" xfId="0" applyNumberFormat="1" applyFont="1" applyBorder="1" applyAlignment="1">
      <alignment horizontal="center" vertical="center"/>
    </xf>
    <xf numFmtId="49" fontId="9" fillId="0" borderId="78" xfId="0" applyNumberFormat="1" applyFont="1" applyBorder="1" applyAlignment="1">
      <alignment horizontal="right"/>
    </xf>
    <xf numFmtId="4" fontId="9" fillId="0" borderId="87" xfId="0" applyNumberFormat="1" applyFont="1" applyBorder="1" applyAlignment="1">
      <alignment horizontal="center" vertical="center"/>
    </xf>
    <xf numFmtId="4" fontId="59" fillId="0" borderId="7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/>
    </xf>
    <xf numFmtId="4" fontId="6" fillId="0" borderId="78" xfId="0" applyNumberFormat="1" applyFont="1" applyBorder="1" applyAlignment="1">
      <alignment horizontal="center" vertical="center"/>
    </xf>
    <xf numFmtId="4" fontId="57" fillId="0" borderId="80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9" fontId="9" fillId="0" borderId="88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" fontId="9" fillId="0" borderId="89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59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/>
    </xf>
    <xf numFmtId="49" fontId="9" fillId="0" borderId="92" xfId="0" applyNumberFormat="1" applyFont="1" applyBorder="1" applyAlignment="1">
      <alignment/>
    </xf>
    <xf numFmtId="49" fontId="9" fillId="0" borderId="93" xfId="0" applyNumberFormat="1" applyFont="1" applyBorder="1" applyAlignment="1">
      <alignment/>
    </xf>
    <xf numFmtId="49" fontId="9" fillId="0" borderId="3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9" fillId="0" borderId="79" xfId="0" applyNumberFormat="1" applyFont="1" applyBorder="1" applyAlignment="1">
      <alignment/>
    </xf>
    <xf numFmtId="4" fontId="59" fillId="0" borderId="71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/>
    </xf>
    <xf numFmtId="49" fontId="9" fillId="0" borderId="78" xfId="0" applyNumberFormat="1" applyFont="1" applyBorder="1" applyAlignment="1">
      <alignment/>
    </xf>
    <xf numFmtId="4" fontId="9" fillId="0" borderId="11" xfId="0" applyNumberFormat="1" applyFont="1" applyBorder="1" applyAlignment="1">
      <alignment horizontal="center" vertical="center"/>
    </xf>
    <xf numFmtId="4" fontId="9" fillId="0" borderId="95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59" fillId="0" borderId="96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6" fillId="0" borderId="97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7" fillId="0" borderId="83" xfId="0" applyNumberFormat="1" applyFont="1" applyBorder="1" applyAlignment="1">
      <alignment horizontal="center" vertical="center"/>
    </xf>
    <xf numFmtId="49" fontId="9" fillId="0" borderId="98" xfId="0" applyNumberFormat="1" applyFont="1" applyBorder="1" applyAlignment="1">
      <alignment/>
    </xf>
    <xf numFmtId="49" fontId="6" fillId="0" borderId="79" xfId="0" applyNumberFormat="1" applyFont="1" applyBorder="1" applyAlignment="1">
      <alignment/>
    </xf>
    <xf numFmtId="4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4" fontId="57" fillId="0" borderId="7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7" fillId="0" borderId="9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wrapText="1"/>
    </xf>
    <xf numFmtId="49" fontId="9" fillId="0" borderId="37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59" fillId="0" borderId="7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top" wrapText="1"/>
    </xf>
    <xf numFmtId="4" fontId="9" fillId="0" borderId="34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59" fillId="0" borderId="86" xfId="0" applyNumberFormat="1" applyFont="1" applyBorder="1" applyAlignment="1">
      <alignment horizontal="center" vertical="center" wrapText="1"/>
    </xf>
    <xf numFmtId="4" fontId="6" fillId="0" borderId="9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6" fillId="0" borderId="100" xfId="0" applyNumberFormat="1" applyFont="1" applyBorder="1" applyAlignment="1">
      <alignment horizontal="center" vertical="center"/>
    </xf>
    <xf numFmtId="4" fontId="6" fillId="0" borderId="10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9" fontId="9" fillId="0" borderId="94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 vertical="center"/>
    </xf>
    <xf numFmtId="49" fontId="9" fillId="33" borderId="37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" fontId="9" fillId="0" borderId="41" xfId="0" applyNumberFormat="1" applyFont="1" applyBorder="1" applyAlignment="1">
      <alignment horizontal="center" vertical="center"/>
    </xf>
    <xf numFmtId="4" fontId="59" fillId="0" borderId="41" xfId="0" applyNumberFormat="1" applyFont="1" applyBorder="1" applyAlignment="1">
      <alignment horizontal="center" vertical="center"/>
    </xf>
    <xf numFmtId="49" fontId="9" fillId="0" borderId="102" xfId="0" applyNumberFormat="1" applyFont="1" applyBorder="1" applyAlignment="1">
      <alignment/>
    </xf>
    <xf numFmtId="49" fontId="9" fillId="0" borderId="103" xfId="0" applyNumberFormat="1" applyFont="1" applyBorder="1" applyAlignment="1">
      <alignment/>
    </xf>
    <xf numFmtId="49" fontId="6" fillId="0" borderId="68" xfId="0" applyNumberFormat="1" applyFont="1" applyBorder="1" applyAlignment="1">
      <alignment/>
    </xf>
    <xf numFmtId="49" fontId="9" fillId="0" borderId="103" xfId="0" applyNumberFormat="1" applyFont="1" applyBorder="1" applyAlignment="1">
      <alignment vertical="center"/>
    </xf>
    <xf numFmtId="4" fontId="6" fillId="0" borderId="68" xfId="0" applyNumberFormat="1" applyFont="1" applyBorder="1" applyAlignment="1">
      <alignment horizontal="center" vertical="center"/>
    </xf>
    <xf numFmtId="10" fontId="0" fillId="0" borderId="59" xfId="0" applyNumberFormat="1" applyFont="1" applyBorder="1" applyAlignment="1">
      <alignment vertical="center" wrapText="1"/>
    </xf>
    <xf numFmtId="4" fontId="9" fillId="0" borderId="90" xfId="0" applyNumberFormat="1" applyFont="1" applyBorder="1" applyAlignment="1">
      <alignment horizontal="center" vertical="center"/>
    </xf>
    <xf numFmtId="4" fontId="9" fillId="0" borderId="8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" fontId="6" fillId="0" borderId="70" xfId="0" applyNumberFormat="1" applyFont="1" applyBorder="1" applyAlignment="1">
      <alignment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0" borderId="27" xfId="0" applyNumberFormat="1" applyFont="1" applyBorder="1" applyAlignment="1">
      <alignment vertical="center" wrapText="1"/>
    </xf>
    <xf numFmtId="4" fontId="9" fillId="33" borderId="37" xfId="0" applyNumberFormat="1" applyFont="1" applyFill="1" applyBorder="1" applyAlignment="1">
      <alignment horizontal="center" vertical="center"/>
    </xf>
    <xf numFmtId="4" fontId="59" fillId="33" borderId="73" xfId="0" applyNumberFormat="1" applyFont="1" applyFill="1" applyBorder="1" applyAlignment="1">
      <alignment horizontal="center" vertical="center"/>
    </xf>
    <xf numFmtId="4" fontId="6" fillId="0" borderId="71" xfId="0" applyNumberFormat="1" applyFont="1" applyBorder="1" applyAlignment="1">
      <alignment horizontal="center" vertical="center"/>
    </xf>
    <xf numFmtId="4" fontId="9" fillId="0" borderId="96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" fontId="9" fillId="0" borderId="9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89" xfId="0" applyNumberFormat="1" applyFont="1" applyBorder="1" applyAlignment="1">
      <alignment horizontal="center" vertical="center"/>
    </xf>
    <xf numFmtId="4" fontId="59" fillId="0" borderId="90" xfId="0" applyNumberFormat="1" applyFont="1" applyBorder="1" applyAlignment="1">
      <alignment horizontal="center" vertical="center"/>
    </xf>
    <xf numFmtId="4" fontId="9" fillId="0" borderId="73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9" fillId="0" borderId="74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6" fillId="0" borderId="96" xfId="0" applyNumberFormat="1" applyFont="1" applyBorder="1" applyAlignment="1">
      <alignment horizontal="center" vertical="center"/>
    </xf>
    <xf numFmtId="49" fontId="9" fillId="0" borderId="92" xfId="0" applyNumberFormat="1" applyFont="1" applyBorder="1" applyAlignment="1">
      <alignment/>
    </xf>
    <xf numFmtId="49" fontId="9" fillId="0" borderId="37" xfId="0" applyNumberFormat="1" applyFont="1" applyBorder="1" applyAlignment="1">
      <alignment/>
    </xf>
    <xf numFmtId="4" fontId="9" fillId="0" borderId="69" xfId="0" applyNumberFormat="1" applyFont="1" applyBorder="1" applyAlignment="1">
      <alignment horizontal="center" vertical="center"/>
    </xf>
    <xf numFmtId="4" fontId="9" fillId="0" borderId="73" xfId="0" applyNumberFormat="1" applyFont="1" applyBorder="1" applyAlignment="1">
      <alignment horizontal="center" vertical="center" wrapText="1"/>
    </xf>
    <xf numFmtId="4" fontId="9" fillId="0" borderId="86" xfId="0" applyNumberFormat="1" applyFont="1" applyBorder="1" applyAlignment="1">
      <alignment horizontal="center" vertical="center" wrapText="1"/>
    </xf>
    <xf numFmtId="4" fontId="57" fillId="0" borderId="99" xfId="0" applyNumberFormat="1" applyFont="1" applyBorder="1" applyAlignment="1">
      <alignment horizontal="center" vertical="center"/>
    </xf>
    <xf numFmtId="4" fontId="57" fillId="0" borderId="100" xfId="0" applyNumberFormat="1" applyFont="1" applyBorder="1" applyAlignment="1">
      <alignment horizontal="center" vertical="center"/>
    </xf>
    <xf numFmtId="4" fontId="9" fillId="0" borderId="71" xfId="0" applyNumberFormat="1" applyFont="1" applyBorder="1" applyAlignment="1">
      <alignment horizontal="center" vertical="center"/>
    </xf>
    <xf numFmtId="4" fontId="9" fillId="0" borderId="7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59" fillId="0" borderId="36" xfId="0" applyNumberFormat="1" applyFont="1" applyBorder="1" applyAlignment="1">
      <alignment horizontal="center" vertical="center"/>
    </xf>
    <xf numFmtId="49" fontId="9" fillId="0" borderId="93" xfId="0" applyNumberFormat="1" applyFont="1" applyBorder="1" applyAlignment="1">
      <alignment/>
    </xf>
    <xf numFmtId="4" fontId="9" fillId="0" borderId="20" xfId="0" applyNumberFormat="1" applyFont="1" applyBorder="1" applyAlignment="1">
      <alignment horizontal="center" vertical="center"/>
    </xf>
    <xf numFmtId="4" fontId="9" fillId="0" borderId="85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59" fillId="0" borderId="86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59" fillId="0" borderId="73" xfId="0" applyNumberFormat="1" applyFont="1" applyBorder="1" applyAlignment="1">
      <alignment horizontal="center" vertical="center"/>
    </xf>
    <xf numFmtId="49" fontId="14" fillId="0" borderId="16" xfId="36" applyNumberFormat="1" applyBorder="1" applyAlignment="1" applyProtection="1">
      <alignment horizontal="left" vertical="top"/>
      <protection/>
    </xf>
    <xf numFmtId="4" fontId="6" fillId="0" borderId="39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4" fontId="57" fillId="0" borderId="41" xfId="0" applyNumberFormat="1" applyFont="1" applyBorder="1" applyAlignment="1">
      <alignment horizontal="center" vertical="center"/>
    </xf>
    <xf numFmtId="10" fontId="0" fillId="0" borderId="42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" fontId="57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/>
    </xf>
    <xf numFmtId="4" fontId="9" fillId="0" borderId="36" xfId="0" applyNumberFormat="1" applyFont="1" applyBorder="1" applyAlignment="1">
      <alignment horizontal="center" vertical="center"/>
    </xf>
    <xf numFmtId="10" fontId="0" fillId="0" borderId="64" xfId="0" applyNumberFormat="1" applyFont="1" applyBorder="1" applyAlignment="1">
      <alignment wrapText="1"/>
    </xf>
    <xf numFmtId="4" fontId="6" fillId="0" borderId="73" xfId="0" applyNumberFormat="1" applyFont="1" applyBorder="1" applyAlignment="1">
      <alignment horizontal="center" vertical="center"/>
    </xf>
    <xf numFmtId="4" fontId="57" fillId="0" borderId="72" xfId="0" applyNumberFormat="1" applyFont="1" applyBorder="1" applyAlignment="1">
      <alignment horizontal="center" vertical="center"/>
    </xf>
    <xf numFmtId="4" fontId="59" fillId="0" borderId="74" xfId="0" applyNumberFormat="1" applyFont="1" applyBorder="1" applyAlignment="1">
      <alignment horizontal="center" vertical="center"/>
    </xf>
    <xf numFmtId="4" fontId="57" fillId="0" borderId="81" xfId="0" applyNumberFormat="1" applyFont="1" applyBorder="1" applyAlignment="1">
      <alignment horizontal="center" vertical="center"/>
    </xf>
    <xf numFmtId="10" fontId="0" fillId="0" borderId="64" xfId="0" applyNumberFormat="1" applyBorder="1" applyAlignment="1">
      <alignment wrapText="1"/>
    </xf>
    <xf numFmtId="4" fontId="6" fillId="0" borderId="10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98" xfId="0" applyNumberFormat="1" applyFont="1" applyBorder="1" applyAlignment="1">
      <alignment/>
    </xf>
    <xf numFmtId="4" fontId="9" fillId="0" borderId="33" xfId="0" applyNumberFormat="1" applyFont="1" applyBorder="1" applyAlignment="1">
      <alignment horizontal="center" vertical="center"/>
    </xf>
    <xf numFmtId="4" fontId="9" fillId="0" borderId="76" xfId="0" applyNumberFormat="1" applyFont="1" applyBorder="1" applyAlignment="1">
      <alignment horizontal="center" vertical="center"/>
    </xf>
    <xf numFmtId="4" fontId="9" fillId="0" borderId="87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59" fillId="0" borderId="87" xfId="0" applyNumberFormat="1" applyFont="1" applyBorder="1" applyAlignment="1">
      <alignment horizontal="center" vertical="center"/>
    </xf>
    <xf numFmtId="10" fontId="0" fillId="0" borderId="106" xfId="0" applyNumberFormat="1" applyBorder="1" applyAlignment="1">
      <alignment wrapText="1"/>
    </xf>
    <xf numFmtId="0" fontId="0" fillId="0" borderId="59" xfId="0" applyBorder="1" applyAlignment="1">
      <alignment/>
    </xf>
    <xf numFmtId="10" fontId="0" fillId="0" borderId="59" xfId="0" applyNumberFormat="1" applyFont="1" applyBorder="1" applyAlignment="1">
      <alignment horizontal="left" wrapText="1"/>
    </xf>
    <xf numFmtId="49" fontId="60" fillId="0" borderId="22" xfId="0" applyNumberFormat="1" applyFont="1" applyBorder="1" applyAlignment="1">
      <alignment vertical="center"/>
    </xf>
    <xf numFmtId="4" fontId="9" fillId="0" borderId="29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07" xfId="0" applyNumberFormat="1" applyBorder="1" applyAlignment="1">
      <alignment horizontal="left"/>
    </xf>
    <xf numFmtId="49" fontId="0" fillId="0" borderId="108" xfId="0" applyNumberFormat="1" applyBorder="1" applyAlignment="1">
      <alignment horizontal="left"/>
    </xf>
    <xf numFmtId="49" fontId="0" fillId="0" borderId="109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104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110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11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12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113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14" xfId="0" applyNumberFormat="1" applyFont="1" applyBorder="1" applyAlignment="1">
      <alignment vertical="center"/>
    </xf>
    <xf numFmtId="49" fontId="3" fillId="0" borderId="115" xfId="0" applyNumberFormat="1" applyFont="1" applyBorder="1" applyAlignment="1">
      <alignment vertical="center"/>
    </xf>
    <xf numFmtId="49" fontId="3" fillId="0" borderId="116" xfId="0" applyNumberFormat="1" applyFont="1" applyBorder="1" applyAlignment="1">
      <alignment horizontal="left" vertical="center"/>
    </xf>
    <xf numFmtId="49" fontId="3" fillId="0" borderId="117" xfId="0" applyNumberFormat="1" applyFont="1" applyBorder="1" applyAlignment="1">
      <alignment horizontal="left" vertical="center"/>
    </xf>
    <xf numFmtId="49" fontId="3" fillId="0" borderId="118" xfId="0" applyNumberFormat="1" applyFont="1" applyBorder="1" applyAlignment="1">
      <alignment horizontal="left" vertical="center"/>
    </xf>
    <xf numFmtId="49" fontId="3" fillId="0" borderId="111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12" xfId="0" applyNumberFormat="1" applyFont="1" applyBorder="1" applyAlignment="1">
      <alignment vertical="center"/>
    </xf>
    <xf numFmtId="49" fontId="0" fillId="0" borderId="78" xfId="0" applyNumberFormat="1" applyBorder="1" applyAlignment="1">
      <alignment horizontal="left"/>
    </xf>
    <xf numFmtId="49" fontId="3" fillId="0" borderId="111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12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19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1" fillId="0" borderId="96" xfId="0" applyNumberFormat="1" applyFont="1" applyBorder="1" applyAlignment="1">
      <alignment horizontal="center" vertical="center" wrapText="1"/>
    </xf>
    <xf numFmtId="4" fontId="1" fillId="0" borderId="83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" fontId="1" fillId="0" borderId="95" xfId="0" applyNumberFormat="1" applyFont="1" applyBorder="1" applyAlignment="1">
      <alignment horizontal="center" vertical="center" wrapText="1"/>
    </xf>
    <xf numFmtId="4" fontId="1" fillId="0" borderId="9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4" fontId="60" fillId="0" borderId="120" xfId="0" applyNumberFormat="1" applyFont="1" applyBorder="1" applyAlignment="1">
      <alignment horizontal="center" vertical="center" wrapText="1"/>
    </xf>
    <xf numFmtId="4" fontId="60" fillId="0" borderId="119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/>
    </xf>
    <xf numFmtId="10" fontId="0" fillId="0" borderId="63" xfId="0" applyNumberForma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62" xfId="0" applyNumberFormat="1" applyFont="1" applyBorder="1" applyAlignment="1">
      <alignment horizontal="center" vertical="center" wrapText="1"/>
    </xf>
    <xf numFmtId="49" fontId="13" fillId="0" borderId="91" xfId="0" applyNumberFormat="1" applyFont="1" applyBorder="1" applyAlignment="1">
      <alignment horizontal="center" vertical="center"/>
    </xf>
    <xf numFmtId="49" fontId="13" fillId="0" borderId="9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393"/>
      <c r="C2" s="393"/>
      <c r="D2" s="393"/>
      <c r="E2" s="393"/>
      <c r="F2" s="393"/>
      <c r="G2" s="393"/>
      <c r="H2" s="393"/>
    </row>
    <row r="3" spans="2:8" ht="20.25">
      <c r="B3" s="394"/>
      <c r="C3" s="394"/>
      <c r="D3" s="394"/>
      <c r="E3" s="394"/>
      <c r="F3" s="394"/>
      <c r="G3" s="394"/>
      <c r="H3" s="394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401"/>
      <c r="C7" s="404"/>
      <c r="D7" s="404"/>
      <c r="E7" s="404"/>
      <c r="F7" s="404"/>
      <c r="G7" s="31"/>
      <c r="H7" s="5"/>
    </row>
    <row r="8" spans="2:8" ht="15" customHeight="1">
      <c r="B8" s="402"/>
      <c r="C8" s="403"/>
      <c r="D8" s="403"/>
      <c r="E8" s="403"/>
      <c r="F8" s="403"/>
      <c r="G8" s="25"/>
      <c r="H8" s="9"/>
    </row>
    <row r="9" spans="2:8" ht="15" customHeight="1">
      <c r="B9" s="10"/>
      <c r="C9" s="398"/>
      <c r="D9" s="398"/>
      <c r="E9" s="398"/>
      <c r="F9" s="398"/>
      <c r="G9" s="25"/>
      <c r="H9" s="9"/>
    </row>
    <row r="10" spans="2:8" ht="15" customHeight="1">
      <c r="B10" s="6"/>
      <c r="C10" s="398"/>
      <c r="D10" s="398"/>
      <c r="E10" s="398"/>
      <c r="F10" s="398"/>
      <c r="G10" s="25"/>
      <c r="H10" s="9"/>
    </row>
    <row r="11" spans="2:8" ht="15" customHeight="1">
      <c r="B11" s="6"/>
      <c r="C11" s="398"/>
      <c r="D11" s="398"/>
      <c r="E11" s="398"/>
      <c r="F11" s="398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383"/>
      <c r="D13" s="383"/>
      <c r="E13" s="383"/>
      <c r="F13" s="383"/>
      <c r="G13" s="80"/>
      <c r="H13" s="81"/>
    </row>
    <row r="14" spans="2:8" ht="15" customHeight="1" thickTop="1">
      <c r="B14" s="402"/>
      <c r="C14" s="395"/>
      <c r="D14" s="396"/>
      <c r="E14" s="396"/>
      <c r="F14" s="397"/>
      <c r="G14" s="17"/>
      <c r="H14" s="9"/>
    </row>
    <row r="15" spans="2:8" ht="15" customHeight="1">
      <c r="B15" s="402"/>
      <c r="C15" s="384"/>
      <c r="D15" s="385"/>
      <c r="E15" s="385"/>
      <c r="F15" s="386"/>
      <c r="G15" s="18"/>
      <c r="H15" s="9"/>
    </row>
    <row r="16" spans="2:8" ht="15" customHeight="1">
      <c r="B16" s="6"/>
      <c r="C16" s="384"/>
      <c r="D16" s="385"/>
      <c r="E16" s="385"/>
      <c r="F16" s="386"/>
      <c r="G16" s="18"/>
      <c r="H16" s="9"/>
    </row>
    <row r="17" spans="2:8" ht="15" customHeight="1" thickBot="1">
      <c r="B17" s="79"/>
      <c r="C17" s="387"/>
      <c r="D17" s="388"/>
      <c r="E17" s="388"/>
      <c r="F17" s="389"/>
      <c r="G17" s="82"/>
      <c r="H17" s="83"/>
    </row>
    <row r="18" spans="2:8" ht="15" customHeight="1" thickTop="1">
      <c r="B18" s="405"/>
      <c r="C18" s="390"/>
      <c r="D18" s="391"/>
      <c r="E18" s="391"/>
      <c r="F18" s="392"/>
      <c r="G18" s="84"/>
      <c r="H18" s="87"/>
    </row>
    <row r="19" spans="2:8" ht="15" customHeight="1" thickBot="1">
      <c r="B19" s="406"/>
      <c r="C19" s="387"/>
      <c r="D19" s="388"/>
      <c r="E19" s="388"/>
      <c r="F19" s="389"/>
      <c r="G19" s="85"/>
      <c r="H19" s="83"/>
    </row>
    <row r="20" spans="2:8" ht="8.25" customHeight="1" thickTop="1">
      <c r="B20" s="417"/>
      <c r="C20" s="403"/>
      <c r="D20" s="403"/>
      <c r="E20" s="403"/>
      <c r="F20" s="403"/>
      <c r="G20" s="419"/>
      <c r="H20" s="415"/>
    </row>
    <row r="21" spans="2:8" ht="8.25" customHeight="1">
      <c r="B21" s="418"/>
      <c r="C21" s="398"/>
      <c r="D21" s="398"/>
      <c r="E21" s="398"/>
      <c r="F21" s="398"/>
      <c r="G21" s="420"/>
      <c r="H21" s="415"/>
    </row>
    <row r="22" spans="2:8" ht="15" customHeight="1">
      <c r="B22" s="13"/>
      <c r="C22" s="416"/>
      <c r="D22" s="416"/>
      <c r="E22" s="416"/>
      <c r="F22" s="416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407"/>
      <c r="D24" s="408"/>
      <c r="E24" s="408"/>
      <c r="F24" s="89"/>
      <c r="G24" s="91"/>
      <c r="H24" s="81"/>
    </row>
    <row r="25" spans="2:8" ht="15" customHeight="1" thickTop="1">
      <c r="B25" s="88"/>
      <c r="C25" s="395"/>
      <c r="D25" s="396"/>
      <c r="E25" s="396"/>
      <c r="F25" s="397"/>
      <c r="G25" s="12"/>
      <c r="H25" s="29"/>
    </row>
    <row r="26" spans="2:8" ht="15" customHeight="1" thickBot="1">
      <c r="B26" s="90"/>
      <c r="C26" s="387"/>
      <c r="D26" s="388"/>
      <c r="E26" s="388"/>
      <c r="F26" s="389"/>
      <c r="G26" s="85"/>
      <c r="H26" s="81"/>
    </row>
    <row r="27" spans="2:8" ht="17.25" customHeight="1" thickBot="1" thickTop="1">
      <c r="B27" s="412"/>
      <c r="C27" s="413"/>
      <c r="D27" s="413"/>
      <c r="E27" s="413"/>
      <c r="F27" s="414"/>
      <c r="G27" s="92"/>
      <c r="H27" s="93"/>
    </row>
    <row r="28" spans="2:8" ht="17.25" customHeight="1" thickBot="1" thickTop="1">
      <c r="B28" s="412"/>
      <c r="C28" s="413"/>
      <c r="D28" s="413"/>
      <c r="E28" s="413"/>
      <c r="F28" s="414"/>
      <c r="G28" s="94"/>
      <c r="H28" s="93"/>
    </row>
    <row r="29" spans="2:8" ht="17.25" customHeight="1" thickBot="1" thickTop="1">
      <c r="B29" s="409"/>
      <c r="C29" s="410"/>
      <c r="D29" s="410"/>
      <c r="E29" s="410"/>
      <c r="F29" s="411"/>
      <c r="G29" s="37"/>
      <c r="H29" s="71"/>
    </row>
    <row r="30" spans="2:8" ht="22.5" customHeight="1" thickBot="1">
      <c r="B30" s="399"/>
      <c r="C30" s="400"/>
      <c r="D30" s="400"/>
      <c r="E30" s="400"/>
      <c r="F30" s="400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393"/>
      <c r="C3" s="393"/>
      <c r="D3" s="393"/>
      <c r="E3" s="393"/>
      <c r="F3" s="393"/>
      <c r="G3" s="393"/>
      <c r="H3" s="393"/>
    </row>
    <row r="4" spans="2:8" ht="20.25">
      <c r="B4" s="394"/>
      <c r="C4" s="394"/>
      <c r="D4" s="394"/>
      <c r="E4" s="394"/>
      <c r="F4" s="394"/>
      <c r="G4" s="394"/>
      <c r="H4" s="394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428"/>
    </row>
    <row r="7" spans="2:9" ht="13.5" thickBot="1">
      <c r="B7" s="11"/>
      <c r="C7" s="20"/>
      <c r="D7" s="20"/>
      <c r="E7" s="20"/>
      <c r="F7" s="20"/>
      <c r="G7" s="21"/>
      <c r="H7" s="22"/>
      <c r="I7" s="428"/>
    </row>
    <row r="8" spans="2:9" ht="14.25" customHeight="1">
      <c r="B8" s="23"/>
      <c r="C8" s="425"/>
      <c r="D8" s="425"/>
      <c r="E8" s="425"/>
      <c r="F8" s="425"/>
      <c r="G8" s="36"/>
      <c r="H8" s="29"/>
      <c r="I8" s="12"/>
    </row>
    <row r="9" spans="2:9" ht="12.75" customHeight="1">
      <c r="B9" s="28"/>
      <c r="C9" s="426"/>
      <c r="D9" s="427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21"/>
      <c r="M15" s="422"/>
      <c r="N15" s="422"/>
      <c r="O15" s="422"/>
      <c r="P15" s="422"/>
      <c r="Q15" s="422"/>
      <c r="R15" s="422"/>
      <c r="S15" s="422"/>
      <c r="T15" s="422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394"/>
      <c r="M16" s="394"/>
      <c r="N16" s="394"/>
      <c r="O16" s="394"/>
      <c r="P16" s="394"/>
      <c r="Q16" s="394"/>
      <c r="R16" s="394"/>
      <c r="S16" s="394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417"/>
      <c r="C23" s="403"/>
      <c r="D23" s="403"/>
      <c r="E23" s="403"/>
      <c r="F23" s="430"/>
      <c r="G23" s="419"/>
      <c r="H23" s="423"/>
      <c r="I23" s="424"/>
    </row>
    <row r="24" spans="2:9" ht="3" customHeight="1">
      <c r="B24" s="418"/>
      <c r="C24" s="398"/>
      <c r="D24" s="398"/>
      <c r="E24" s="398"/>
      <c r="F24" s="384"/>
      <c r="G24" s="420"/>
      <c r="H24" s="423"/>
      <c r="I24" s="424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403"/>
      <c r="D31" s="403"/>
      <c r="E31" s="403"/>
      <c r="F31" s="403"/>
      <c r="G31" s="17"/>
      <c r="H31" s="29"/>
      <c r="I31" s="12"/>
    </row>
    <row r="32" spans="2:9" ht="16.5" thickBot="1">
      <c r="B32" s="77"/>
      <c r="C32" s="440"/>
      <c r="D32" s="440"/>
      <c r="E32" s="440"/>
      <c r="F32" s="440"/>
      <c r="G32" s="70"/>
      <c r="H32" s="71"/>
      <c r="I32" s="12"/>
    </row>
    <row r="33" spans="2:9" ht="18.75" thickBot="1">
      <c r="B33" s="434"/>
      <c r="C33" s="435"/>
      <c r="D33" s="435"/>
      <c r="E33" s="435"/>
      <c r="F33" s="435"/>
      <c r="G33" s="436"/>
      <c r="H33" s="104"/>
      <c r="I33" s="12"/>
    </row>
    <row r="34" spans="2:10" ht="16.5" customHeight="1" thickBot="1" thickTop="1">
      <c r="B34" s="437"/>
      <c r="C34" s="438"/>
      <c r="D34" s="438"/>
      <c r="E34" s="438"/>
      <c r="F34" s="438"/>
      <c r="G34" s="439"/>
      <c r="H34" s="105"/>
      <c r="I34" s="32"/>
      <c r="J34" s="30"/>
    </row>
    <row r="35" spans="2:10" ht="16.5" customHeight="1" thickBot="1" thickTop="1">
      <c r="B35" s="431"/>
      <c r="C35" s="432"/>
      <c r="D35" s="432"/>
      <c r="E35" s="432"/>
      <c r="F35" s="432"/>
      <c r="G35" s="433"/>
      <c r="H35" s="86"/>
      <c r="I35" s="32"/>
      <c r="J35" s="30"/>
    </row>
    <row r="36" spans="2:10" ht="17.25" customHeight="1" thickBot="1" thickTop="1">
      <c r="B36" s="441"/>
      <c r="C36" s="442"/>
      <c r="D36" s="442"/>
      <c r="E36" s="442"/>
      <c r="F36" s="442"/>
      <c r="G36" s="443"/>
      <c r="H36" s="105"/>
      <c r="I36" s="32"/>
      <c r="J36" s="30"/>
    </row>
    <row r="37" spans="2:10" ht="16.5" customHeight="1" thickBot="1" thickTop="1">
      <c r="B37" s="444"/>
      <c r="C37" s="445"/>
      <c r="D37" s="445"/>
      <c r="E37" s="445"/>
      <c r="F37" s="445"/>
      <c r="G37" s="446"/>
      <c r="H37" s="72"/>
      <c r="I37" s="32"/>
      <c r="J37" s="30"/>
    </row>
    <row r="38" spans="2:10" ht="21.75" customHeight="1" thickBot="1">
      <c r="B38" s="399"/>
      <c r="C38" s="400"/>
      <c r="D38" s="400"/>
      <c r="E38" s="400"/>
      <c r="F38" s="400"/>
      <c r="G38" s="429"/>
      <c r="H38" s="106"/>
      <c r="I38" s="39"/>
      <c r="J38" s="30"/>
    </row>
    <row r="41" spans="2:8" ht="12.75">
      <c r="B41" s="447"/>
      <c r="C41" s="447"/>
      <c r="D41" s="447"/>
      <c r="E41" s="447"/>
      <c r="G41" s="448"/>
      <c r="H41" s="448"/>
    </row>
    <row r="42" spans="2:5" ht="12.75">
      <c r="B42" s="447"/>
      <c r="C42" s="447"/>
      <c r="D42" s="447"/>
      <c r="E42" s="447"/>
    </row>
    <row r="44" spans="2:8" ht="12.75">
      <c r="B44" s="447"/>
      <c r="C44" s="447"/>
      <c r="D44" s="447"/>
      <c r="E44" s="447"/>
      <c r="G44" s="448"/>
      <c r="H44" s="448"/>
    </row>
    <row r="45" spans="2:5" ht="12.75">
      <c r="B45" s="447"/>
      <c r="C45" s="447"/>
      <c r="D45" s="447"/>
      <c r="E45" s="447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00"/>
  <sheetViews>
    <sheetView tabSelected="1" zoomScaleSheetLayoutView="62" workbookViewId="0" topLeftCell="C237">
      <selection activeCell="N247" sqref="N247"/>
    </sheetView>
  </sheetViews>
  <sheetFormatPr defaultColWidth="9.00390625" defaultRowHeight="12.75"/>
  <cols>
    <col min="1" max="1" width="7.75390625" style="1" customWidth="1"/>
    <col min="2" max="2" width="6.75390625" style="1" customWidth="1"/>
    <col min="3" max="3" width="46.375" style="1" customWidth="1"/>
    <col min="4" max="4" width="9.25390625" style="1" hidden="1" customWidth="1"/>
    <col min="5" max="5" width="9.875" style="1" hidden="1" customWidth="1"/>
    <col min="6" max="6" width="9.125" style="1" hidden="1" customWidth="1"/>
    <col min="7" max="7" width="14.625" style="168" customWidth="1"/>
    <col min="8" max="8" width="13.625" style="168" customWidth="1"/>
    <col min="9" max="12" width="12.625" style="168" customWidth="1"/>
    <col min="13" max="13" width="17.875" style="168" customWidth="1"/>
    <col min="14" max="14" width="31.625" style="0" customWidth="1"/>
    <col min="15" max="15" width="15.00390625" style="0" customWidth="1"/>
    <col min="16" max="16" width="13.625" style="7" customWidth="1"/>
    <col min="17" max="18" width="9.125" style="7" customWidth="1"/>
    <col min="19" max="16384" width="9.125" style="1" customWidth="1"/>
  </cols>
  <sheetData>
    <row r="1" spans="7:15" ht="27.75" customHeight="1">
      <c r="G1" s="449" t="s">
        <v>290</v>
      </c>
      <c r="H1" s="449"/>
      <c r="I1" s="449"/>
      <c r="J1" s="449"/>
      <c r="K1" s="449"/>
      <c r="L1" s="449"/>
      <c r="M1" s="449"/>
      <c r="N1" s="449"/>
      <c r="O1" s="7"/>
    </row>
    <row r="2" spans="1:15" ht="61.5" customHeight="1" thickBot="1">
      <c r="A2" s="462" t="s">
        <v>291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381"/>
      <c r="N2" s="314" t="s">
        <v>131</v>
      </c>
      <c r="O2" s="7"/>
    </row>
    <row r="3" spans="1:15" ht="19.5" customHeight="1">
      <c r="A3" s="466"/>
      <c r="B3" s="458"/>
      <c r="C3" s="458"/>
      <c r="D3" s="141"/>
      <c r="E3" s="141"/>
      <c r="F3" s="141"/>
      <c r="G3" s="450" t="s">
        <v>202</v>
      </c>
      <c r="H3" s="456" t="s">
        <v>203</v>
      </c>
      <c r="I3" s="454" t="s">
        <v>173</v>
      </c>
      <c r="J3" s="450" t="s">
        <v>228</v>
      </c>
      <c r="K3" s="456" t="s">
        <v>229</v>
      </c>
      <c r="L3" s="456" t="s">
        <v>230</v>
      </c>
      <c r="M3" s="460" t="s">
        <v>231</v>
      </c>
      <c r="N3" s="452" t="s">
        <v>124</v>
      </c>
      <c r="O3" s="7"/>
    </row>
    <row r="4" spans="1:15" ht="41.25" customHeight="1" thickBot="1">
      <c r="A4" s="467"/>
      <c r="B4" s="459"/>
      <c r="C4" s="459"/>
      <c r="D4" s="142"/>
      <c r="E4" s="142"/>
      <c r="F4" s="142"/>
      <c r="G4" s="451"/>
      <c r="H4" s="457"/>
      <c r="I4" s="455"/>
      <c r="J4" s="451"/>
      <c r="K4" s="457"/>
      <c r="L4" s="457"/>
      <c r="M4" s="461"/>
      <c r="N4" s="453"/>
      <c r="O4" s="7"/>
    </row>
    <row r="5" spans="1:14" s="59" customFormat="1" ht="21.75" customHeight="1">
      <c r="A5" s="174"/>
      <c r="B5" s="175"/>
      <c r="C5" s="175" t="s">
        <v>6</v>
      </c>
      <c r="D5" s="176"/>
      <c r="E5" s="176"/>
      <c r="F5" s="176"/>
      <c r="G5" s="179"/>
      <c r="H5" s="177"/>
      <c r="I5" s="180"/>
      <c r="J5" s="315"/>
      <c r="K5" s="316"/>
      <c r="L5" s="317"/>
      <c r="M5" s="254"/>
      <c r="N5" s="116"/>
    </row>
    <row r="6" spans="1:14" s="59" customFormat="1" ht="21.75" customHeight="1">
      <c r="A6" s="181" t="s">
        <v>1</v>
      </c>
      <c r="B6" s="182" t="s">
        <v>37</v>
      </c>
      <c r="C6" s="182" t="s">
        <v>38</v>
      </c>
      <c r="D6" s="183"/>
      <c r="E6" s="183"/>
      <c r="F6" s="183"/>
      <c r="G6" s="184"/>
      <c r="H6" s="185"/>
      <c r="I6" s="186"/>
      <c r="J6" s="185"/>
      <c r="K6" s="232"/>
      <c r="L6" s="187"/>
      <c r="M6" s="235"/>
      <c r="N6" s="114"/>
    </row>
    <row r="7" spans="1:14" s="59" customFormat="1" ht="21.75" customHeight="1">
      <c r="A7" s="181" t="s">
        <v>1</v>
      </c>
      <c r="B7" s="182" t="s">
        <v>5</v>
      </c>
      <c r="C7" s="182" t="s">
        <v>106</v>
      </c>
      <c r="D7" s="183"/>
      <c r="E7" s="183"/>
      <c r="F7" s="183"/>
      <c r="G7" s="184">
        <v>0</v>
      </c>
      <c r="H7" s="185">
        <v>12</v>
      </c>
      <c r="I7" s="186">
        <v>12</v>
      </c>
      <c r="J7" s="185"/>
      <c r="K7" s="232"/>
      <c r="L7" s="187"/>
      <c r="M7" s="235"/>
      <c r="N7" s="114"/>
    </row>
    <row r="8" spans="1:16" s="7" customFormat="1" ht="21.75" customHeight="1">
      <c r="A8" s="188" t="s">
        <v>1</v>
      </c>
      <c r="B8" s="189" t="s">
        <v>7</v>
      </c>
      <c r="C8" s="182" t="s">
        <v>24</v>
      </c>
      <c r="D8" s="183"/>
      <c r="E8" s="183"/>
      <c r="F8" s="183"/>
      <c r="G8" s="184"/>
      <c r="H8" s="185"/>
      <c r="I8" s="186"/>
      <c r="J8" s="185">
        <v>3</v>
      </c>
      <c r="K8" s="232">
        <v>3</v>
      </c>
      <c r="L8" s="187">
        <v>1.27</v>
      </c>
      <c r="M8" s="235">
        <v>3</v>
      </c>
      <c r="N8" s="156" t="s">
        <v>219</v>
      </c>
      <c r="O8" s="59"/>
      <c r="P8" s="59"/>
    </row>
    <row r="9" spans="1:16" s="7" customFormat="1" ht="21.75" customHeight="1">
      <c r="A9" s="188" t="s">
        <v>1</v>
      </c>
      <c r="B9" s="189" t="s">
        <v>2</v>
      </c>
      <c r="C9" s="189" t="s">
        <v>13</v>
      </c>
      <c r="D9" s="183"/>
      <c r="E9" s="183"/>
      <c r="F9" s="183"/>
      <c r="G9" s="184">
        <v>0</v>
      </c>
      <c r="H9" s="185">
        <v>1.7</v>
      </c>
      <c r="I9" s="186">
        <v>1.65</v>
      </c>
      <c r="J9" s="185"/>
      <c r="K9" s="232"/>
      <c r="L9" s="187"/>
      <c r="M9" s="235"/>
      <c r="N9" s="147"/>
      <c r="O9" s="59"/>
      <c r="P9" s="59"/>
    </row>
    <row r="10" spans="1:19" ht="22.5" customHeight="1">
      <c r="A10" s="190" t="s">
        <v>1</v>
      </c>
      <c r="B10" s="191" t="s">
        <v>3</v>
      </c>
      <c r="C10" s="192" t="s">
        <v>4</v>
      </c>
      <c r="D10" s="193"/>
      <c r="E10" s="193"/>
      <c r="F10" s="193"/>
      <c r="G10" s="196"/>
      <c r="H10" s="194"/>
      <c r="I10" s="186"/>
      <c r="J10" s="194">
        <v>50</v>
      </c>
      <c r="K10" s="261">
        <v>60.6</v>
      </c>
      <c r="L10" s="195">
        <v>60.54</v>
      </c>
      <c r="M10" s="238"/>
      <c r="N10" s="143" t="s">
        <v>211</v>
      </c>
      <c r="O10" s="128"/>
      <c r="P10" s="128"/>
      <c r="Q10" s="120"/>
      <c r="R10" s="120"/>
      <c r="S10" s="120"/>
    </row>
    <row r="11" spans="1:18" s="60" customFormat="1" ht="21.75" customHeight="1" thickBot="1">
      <c r="A11" s="197" t="s">
        <v>1</v>
      </c>
      <c r="B11" s="198"/>
      <c r="C11" s="198" t="s">
        <v>6</v>
      </c>
      <c r="D11" s="199"/>
      <c r="E11" s="199"/>
      <c r="F11" s="199"/>
      <c r="G11" s="202">
        <f>SUM(G6:G10)</f>
        <v>0</v>
      </c>
      <c r="H11" s="200">
        <f>SUM(H6:H10)</f>
        <v>13.7</v>
      </c>
      <c r="I11" s="203">
        <f>SUM(I7:I10)</f>
        <v>13.65</v>
      </c>
      <c r="J11" s="200">
        <f>SUM(J5:J10)</f>
        <v>53</v>
      </c>
      <c r="K11" s="240">
        <f>SUM(K5:K10)</f>
        <v>63.6</v>
      </c>
      <c r="L11" s="201">
        <f>SUM(L5:L10)</f>
        <v>61.81</v>
      </c>
      <c r="M11" s="241">
        <f>SUM(M6:M10)</f>
        <v>3</v>
      </c>
      <c r="N11" s="115"/>
      <c r="O11" s="59"/>
      <c r="P11" s="59"/>
      <c r="Q11" s="59"/>
      <c r="R11" s="59"/>
    </row>
    <row r="12" spans="1:14" s="59" customFormat="1" ht="25.5" customHeight="1" thickBot="1">
      <c r="A12" s="204"/>
      <c r="B12" s="204"/>
      <c r="C12" s="204"/>
      <c r="D12" s="205"/>
      <c r="E12" s="205"/>
      <c r="F12" s="205"/>
      <c r="G12" s="206"/>
      <c r="H12" s="206"/>
      <c r="I12" s="206"/>
      <c r="J12" s="206"/>
      <c r="K12" s="206"/>
      <c r="L12" s="206"/>
      <c r="M12" s="207"/>
      <c r="N12" s="111"/>
    </row>
    <row r="13" spans="1:18" s="60" customFormat="1" ht="21.75" customHeight="1">
      <c r="A13" s="208"/>
      <c r="B13" s="175"/>
      <c r="C13" s="209" t="s">
        <v>14</v>
      </c>
      <c r="D13" s="176"/>
      <c r="E13" s="176"/>
      <c r="F13" s="176"/>
      <c r="G13" s="179"/>
      <c r="H13" s="177"/>
      <c r="I13" s="211"/>
      <c r="J13" s="177"/>
      <c r="K13" s="210"/>
      <c r="L13" s="177"/>
      <c r="M13" s="254"/>
      <c r="N13" s="116"/>
      <c r="O13" s="59"/>
      <c r="P13" s="59"/>
      <c r="Q13" s="59"/>
      <c r="R13" s="59"/>
    </row>
    <row r="14" spans="1:16" ht="21.75" customHeight="1">
      <c r="A14" s="212" t="s">
        <v>11</v>
      </c>
      <c r="B14" s="182" t="s">
        <v>2</v>
      </c>
      <c r="C14" s="182" t="s">
        <v>13</v>
      </c>
      <c r="D14" s="182"/>
      <c r="E14" s="182"/>
      <c r="F14" s="182"/>
      <c r="G14" s="184">
        <v>0</v>
      </c>
      <c r="H14" s="185">
        <v>2.5</v>
      </c>
      <c r="I14" s="186">
        <v>2.5</v>
      </c>
      <c r="J14" s="185"/>
      <c r="K14" s="232"/>
      <c r="L14" s="185"/>
      <c r="M14" s="235"/>
      <c r="N14" s="114"/>
      <c r="O14" s="59"/>
      <c r="P14" s="59"/>
    </row>
    <row r="15" spans="1:16" ht="21.75" customHeight="1">
      <c r="A15" s="212" t="s">
        <v>11</v>
      </c>
      <c r="B15" s="182" t="s">
        <v>3</v>
      </c>
      <c r="C15" s="182" t="s">
        <v>4</v>
      </c>
      <c r="D15" s="182"/>
      <c r="E15" s="182"/>
      <c r="F15" s="182"/>
      <c r="G15" s="214">
        <v>0</v>
      </c>
      <c r="H15" s="213">
        <v>10</v>
      </c>
      <c r="I15" s="215">
        <v>3</v>
      </c>
      <c r="J15" s="213">
        <v>3</v>
      </c>
      <c r="K15" s="318">
        <v>3</v>
      </c>
      <c r="L15" s="213">
        <v>3</v>
      </c>
      <c r="M15" s="319"/>
      <c r="N15" s="114" t="s">
        <v>248</v>
      </c>
      <c r="O15" s="59"/>
      <c r="P15" s="59"/>
    </row>
    <row r="16" spans="1:18" s="107" customFormat="1" ht="21.75" customHeight="1" thickBot="1">
      <c r="A16" s="216" t="s">
        <v>11</v>
      </c>
      <c r="B16" s="217"/>
      <c r="C16" s="217" t="s">
        <v>14</v>
      </c>
      <c r="D16" s="218"/>
      <c r="E16" s="218"/>
      <c r="F16" s="218"/>
      <c r="G16" s="220">
        <f aca="true" t="shared" si="0" ref="G16:L16">SUM(G14:G15)</f>
        <v>0</v>
      </c>
      <c r="H16" s="219">
        <f t="shared" si="0"/>
        <v>12.5</v>
      </c>
      <c r="I16" s="203">
        <f t="shared" si="0"/>
        <v>5.5</v>
      </c>
      <c r="J16" s="219">
        <f t="shared" si="0"/>
        <v>3</v>
      </c>
      <c r="K16" s="263">
        <f t="shared" si="0"/>
        <v>3</v>
      </c>
      <c r="L16" s="219">
        <f t="shared" si="0"/>
        <v>3</v>
      </c>
      <c r="M16" s="264"/>
      <c r="N16" s="122"/>
      <c r="O16" s="109"/>
      <c r="P16" s="109"/>
      <c r="Q16" s="109"/>
      <c r="R16" s="109"/>
    </row>
    <row r="17" spans="1:14" s="109" customFormat="1" ht="25.5" customHeight="1" thickBot="1">
      <c r="A17" s="204"/>
      <c r="B17" s="204"/>
      <c r="C17" s="204"/>
      <c r="D17" s="204"/>
      <c r="E17" s="204"/>
      <c r="F17" s="204"/>
      <c r="G17" s="221"/>
      <c r="H17" s="221"/>
      <c r="I17" s="221"/>
      <c r="J17" s="221"/>
      <c r="K17" s="221"/>
      <c r="L17" s="221"/>
      <c r="M17" s="222"/>
      <c r="N17" s="111"/>
    </row>
    <row r="18" spans="1:18" s="107" customFormat="1" ht="21.75" customHeight="1">
      <c r="A18" s="208"/>
      <c r="B18" s="175"/>
      <c r="C18" s="175" t="s">
        <v>16</v>
      </c>
      <c r="D18" s="175"/>
      <c r="E18" s="175"/>
      <c r="F18" s="175"/>
      <c r="G18" s="223"/>
      <c r="H18" s="225"/>
      <c r="I18" s="223"/>
      <c r="J18" s="320"/>
      <c r="K18" s="225"/>
      <c r="L18" s="223"/>
      <c r="M18" s="226"/>
      <c r="N18" s="116"/>
      <c r="O18" s="109"/>
      <c r="P18" s="109"/>
      <c r="Q18" s="109"/>
      <c r="R18" s="109"/>
    </row>
    <row r="19" spans="1:16" ht="18.75" customHeight="1" thickBot="1">
      <c r="A19" s="212" t="s">
        <v>15</v>
      </c>
      <c r="B19" s="182" t="s">
        <v>3</v>
      </c>
      <c r="C19" s="182" t="s">
        <v>4</v>
      </c>
      <c r="D19" s="236"/>
      <c r="E19" s="236"/>
      <c r="F19" s="236"/>
      <c r="G19" s="194"/>
      <c r="H19" s="232"/>
      <c r="I19" s="194"/>
      <c r="J19" s="196">
        <v>858.1</v>
      </c>
      <c r="K19" s="261">
        <v>2039.2</v>
      </c>
      <c r="L19" s="194">
        <v>58.08</v>
      </c>
      <c r="M19" s="238"/>
      <c r="N19" s="145" t="s">
        <v>249</v>
      </c>
      <c r="O19" s="129"/>
      <c r="P19" s="129"/>
    </row>
    <row r="20" spans="1:18" s="107" customFormat="1" ht="21.75" customHeight="1" thickBot="1">
      <c r="A20" s="216" t="s">
        <v>15</v>
      </c>
      <c r="B20" s="217"/>
      <c r="C20" s="217" t="s">
        <v>16</v>
      </c>
      <c r="D20" s="239"/>
      <c r="E20" s="239"/>
      <c r="F20" s="239"/>
      <c r="G20" s="200"/>
      <c r="H20" s="240"/>
      <c r="I20" s="200"/>
      <c r="J20" s="202">
        <f>SUM(J19:J19)</f>
        <v>858.1</v>
      </c>
      <c r="K20" s="240">
        <f>SUM(K19:K19)</f>
        <v>2039.2</v>
      </c>
      <c r="L20" s="200">
        <f>SUM(L19:L19)</f>
        <v>58.08</v>
      </c>
      <c r="M20" s="241"/>
      <c r="N20" s="115"/>
      <c r="O20" s="109"/>
      <c r="P20" s="109"/>
      <c r="Q20" s="109"/>
      <c r="R20" s="109"/>
    </row>
    <row r="21" spans="1:14" s="109" customFormat="1" ht="14.25" customHeight="1">
      <c r="A21" s="204"/>
      <c r="B21" s="204"/>
      <c r="C21" s="204"/>
      <c r="D21" s="204"/>
      <c r="E21" s="204"/>
      <c r="F21" s="204"/>
      <c r="G21" s="221"/>
      <c r="H21" s="221"/>
      <c r="I21" s="221"/>
      <c r="J21" s="221"/>
      <c r="K21" s="221"/>
      <c r="L21" s="221"/>
      <c r="M21" s="222"/>
      <c r="N21" s="111"/>
    </row>
    <row r="22" spans="1:18" s="107" customFormat="1" ht="12" customHeight="1" thickBot="1">
      <c r="A22" s="204"/>
      <c r="B22" s="204"/>
      <c r="C22" s="204"/>
      <c r="D22" s="204"/>
      <c r="E22" s="204"/>
      <c r="F22" s="204"/>
      <c r="G22" s="221"/>
      <c r="H22" s="221"/>
      <c r="I22" s="221"/>
      <c r="J22" s="221"/>
      <c r="K22" s="221"/>
      <c r="L22" s="221"/>
      <c r="M22" s="222"/>
      <c r="N22" s="111"/>
      <c r="O22" s="109"/>
      <c r="P22" s="109"/>
      <c r="Q22" s="109"/>
      <c r="R22" s="109"/>
    </row>
    <row r="23" spans="1:18" s="107" customFormat="1" ht="21.75" customHeight="1">
      <c r="A23" s="208"/>
      <c r="B23" s="175"/>
      <c r="C23" s="175" t="s">
        <v>232</v>
      </c>
      <c r="D23" s="175"/>
      <c r="E23" s="175"/>
      <c r="F23" s="175"/>
      <c r="G23" s="223"/>
      <c r="H23" s="225"/>
      <c r="I23" s="223"/>
      <c r="J23" s="320"/>
      <c r="K23" s="223"/>
      <c r="L23" s="224"/>
      <c r="M23" s="226"/>
      <c r="N23" s="116"/>
      <c r="O23" s="109"/>
      <c r="P23" s="109"/>
      <c r="Q23" s="109"/>
      <c r="R23" s="109"/>
    </row>
    <row r="24" spans="1:16" ht="21.75" customHeight="1">
      <c r="A24" s="227" t="s">
        <v>19</v>
      </c>
      <c r="B24" s="228" t="s">
        <v>166</v>
      </c>
      <c r="C24" s="228" t="s">
        <v>186</v>
      </c>
      <c r="D24" s="205"/>
      <c r="E24" s="205"/>
      <c r="F24" s="205"/>
      <c r="G24" s="230">
        <v>10</v>
      </c>
      <c r="H24" s="242">
        <v>10</v>
      </c>
      <c r="I24" s="230">
        <v>10</v>
      </c>
      <c r="J24" s="313">
        <v>10</v>
      </c>
      <c r="K24" s="230">
        <v>10</v>
      </c>
      <c r="L24" s="231">
        <v>10</v>
      </c>
      <c r="M24" s="233"/>
      <c r="N24" s="123" t="s">
        <v>132</v>
      </c>
      <c r="O24" s="59"/>
      <c r="P24" s="59"/>
    </row>
    <row r="25" spans="1:16" ht="21.75" customHeight="1">
      <c r="A25" s="212" t="s">
        <v>19</v>
      </c>
      <c r="B25" s="182" t="s">
        <v>23</v>
      </c>
      <c r="C25" s="182" t="s">
        <v>176</v>
      </c>
      <c r="D25" s="205"/>
      <c r="E25" s="205"/>
      <c r="F25" s="205"/>
      <c r="G25" s="185">
        <v>800</v>
      </c>
      <c r="H25" s="232">
        <v>800</v>
      </c>
      <c r="I25" s="185">
        <v>800</v>
      </c>
      <c r="J25" s="184">
        <v>800</v>
      </c>
      <c r="K25" s="185">
        <v>800</v>
      </c>
      <c r="L25" s="186">
        <v>800</v>
      </c>
      <c r="M25" s="235">
        <v>800</v>
      </c>
      <c r="N25" s="114" t="s">
        <v>154</v>
      </c>
      <c r="O25" s="59"/>
      <c r="P25" s="59"/>
    </row>
    <row r="26" spans="1:16" ht="21.75" customHeight="1">
      <c r="A26" s="243" t="s">
        <v>19</v>
      </c>
      <c r="B26" s="244" t="s">
        <v>174</v>
      </c>
      <c r="C26" s="244" t="s">
        <v>175</v>
      </c>
      <c r="D26" s="205"/>
      <c r="E26" s="205"/>
      <c r="F26" s="205"/>
      <c r="G26" s="185">
        <v>0</v>
      </c>
      <c r="H26" s="232">
        <v>33.8</v>
      </c>
      <c r="I26" s="185">
        <v>33.8</v>
      </c>
      <c r="J26" s="184">
        <v>0</v>
      </c>
      <c r="K26" s="185">
        <v>81.8</v>
      </c>
      <c r="L26" s="186">
        <v>81.8</v>
      </c>
      <c r="M26" s="235"/>
      <c r="N26" s="114"/>
      <c r="O26" s="59"/>
      <c r="P26" s="59"/>
    </row>
    <row r="27" spans="1:16" ht="26.25" customHeight="1">
      <c r="A27" s="243" t="s">
        <v>19</v>
      </c>
      <c r="B27" s="244" t="s">
        <v>3</v>
      </c>
      <c r="C27" s="244" t="s">
        <v>4</v>
      </c>
      <c r="D27" s="205"/>
      <c r="E27" s="205"/>
      <c r="F27" s="205"/>
      <c r="G27" s="185"/>
      <c r="H27" s="232"/>
      <c r="I27" s="185"/>
      <c r="J27" s="184">
        <v>850</v>
      </c>
      <c r="K27" s="185">
        <v>3350</v>
      </c>
      <c r="L27" s="186">
        <v>1183.44</v>
      </c>
      <c r="M27" s="235">
        <v>50</v>
      </c>
      <c r="N27" s="149" t="s">
        <v>250</v>
      </c>
      <c r="O27" s="128"/>
      <c r="P27" s="59"/>
    </row>
    <row r="28" spans="1:16" ht="21.75" customHeight="1">
      <c r="A28" s="243" t="s">
        <v>19</v>
      </c>
      <c r="B28" s="244" t="s">
        <v>33</v>
      </c>
      <c r="C28" s="244" t="s">
        <v>233</v>
      </c>
      <c r="D28" s="205"/>
      <c r="E28" s="205"/>
      <c r="F28" s="205"/>
      <c r="G28" s="206"/>
      <c r="H28" s="246"/>
      <c r="I28" s="206"/>
      <c r="J28" s="312">
        <v>0</v>
      </c>
      <c r="K28" s="206">
        <v>206.4</v>
      </c>
      <c r="L28" s="245">
        <v>206.31</v>
      </c>
      <c r="M28" s="247"/>
      <c r="N28" s="134"/>
      <c r="O28" s="128"/>
      <c r="P28" s="59"/>
    </row>
    <row r="29" spans="1:18" s="107" customFormat="1" ht="21.75" customHeight="1" thickBot="1">
      <c r="A29" s="197" t="s">
        <v>19</v>
      </c>
      <c r="B29" s="198"/>
      <c r="C29" s="198" t="s">
        <v>232</v>
      </c>
      <c r="D29" s="218"/>
      <c r="E29" s="218"/>
      <c r="F29" s="218"/>
      <c r="G29" s="200">
        <f>SUM(G24:G27)</f>
        <v>810</v>
      </c>
      <c r="H29" s="240">
        <f>SUM(H24:H27)</f>
        <v>843.8</v>
      </c>
      <c r="I29" s="200">
        <f>SUM(I24:I27)</f>
        <v>843.8</v>
      </c>
      <c r="J29" s="202">
        <f>SUM(J24:J28)</f>
        <v>1660</v>
      </c>
      <c r="K29" s="200">
        <f>SUM(K24:K28)</f>
        <v>4448.2</v>
      </c>
      <c r="L29" s="203">
        <f>SUM(L24:L28)</f>
        <v>2281.5499999999997</v>
      </c>
      <c r="M29" s="241">
        <f>SUM(M24:M27)</f>
        <v>850</v>
      </c>
      <c r="N29" s="115"/>
      <c r="O29" s="109"/>
      <c r="P29" s="109"/>
      <c r="Q29" s="109"/>
      <c r="R29" s="109"/>
    </row>
    <row r="30" spans="1:18" s="107" customFormat="1" ht="25.5" customHeight="1" thickBot="1">
      <c r="A30" s="204"/>
      <c r="B30" s="204"/>
      <c r="C30" s="204"/>
      <c r="D30" s="204"/>
      <c r="E30" s="204"/>
      <c r="F30" s="204"/>
      <c r="G30" s="221"/>
      <c r="H30" s="221"/>
      <c r="I30" s="221"/>
      <c r="J30" s="221"/>
      <c r="K30" s="221"/>
      <c r="L30" s="221"/>
      <c r="M30" s="222"/>
      <c r="N30" s="111"/>
      <c r="O30" s="109"/>
      <c r="P30" s="109"/>
      <c r="Q30" s="109"/>
      <c r="R30" s="109"/>
    </row>
    <row r="31" spans="1:18" s="107" customFormat="1" ht="21.75" customHeight="1">
      <c r="A31" s="248"/>
      <c r="B31" s="175"/>
      <c r="C31" s="175" t="s">
        <v>126</v>
      </c>
      <c r="D31" s="175"/>
      <c r="E31" s="175"/>
      <c r="F31" s="175"/>
      <c r="G31" s="223"/>
      <c r="H31" s="225"/>
      <c r="I31" s="223"/>
      <c r="J31" s="320"/>
      <c r="K31" s="223"/>
      <c r="L31" s="224"/>
      <c r="M31" s="226"/>
      <c r="N31" s="116"/>
      <c r="O31" s="109"/>
      <c r="P31" s="109"/>
      <c r="Q31" s="109"/>
      <c r="R31" s="109"/>
    </row>
    <row r="32" spans="1:16" ht="21.75" customHeight="1">
      <c r="A32" s="249" t="s">
        <v>125</v>
      </c>
      <c r="B32" s="182" t="s">
        <v>5</v>
      </c>
      <c r="C32" s="182" t="s">
        <v>8</v>
      </c>
      <c r="D32" s="182"/>
      <c r="E32" s="182"/>
      <c r="F32" s="182"/>
      <c r="G32" s="185">
        <v>0</v>
      </c>
      <c r="H32" s="232">
        <v>3.1</v>
      </c>
      <c r="I32" s="185">
        <v>3.06</v>
      </c>
      <c r="J32" s="184"/>
      <c r="K32" s="185"/>
      <c r="L32" s="186"/>
      <c r="M32" s="235"/>
      <c r="N32" s="144"/>
      <c r="O32" s="130"/>
      <c r="P32" s="130"/>
    </row>
    <row r="33" spans="1:16" ht="21.75" customHeight="1">
      <c r="A33" s="249" t="s">
        <v>125</v>
      </c>
      <c r="B33" s="182" t="s">
        <v>7</v>
      </c>
      <c r="C33" s="182" t="s">
        <v>204</v>
      </c>
      <c r="D33" s="182"/>
      <c r="E33" s="182"/>
      <c r="F33" s="182"/>
      <c r="G33" s="206">
        <v>0</v>
      </c>
      <c r="H33" s="246">
        <v>3</v>
      </c>
      <c r="I33" s="206">
        <v>2.22</v>
      </c>
      <c r="J33" s="312"/>
      <c r="K33" s="206"/>
      <c r="L33" s="245"/>
      <c r="M33" s="247"/>
      <c r="N33" s="135"/>
      <c r="O33" s="130"/>
      <c r="P33" s="130"/>
    </row>
    <row r="34" spans="1:16" ht="21.75" customHeight="1">
      <c r="A34" s="249" t="s">
        <v>125</v>
      </c>
      <c r="B34" s="182" t="s">
        <v>2</v>
      </c>
      <c r="C34" s="182" t="s">
        <v>13</v>
      </c>
      <c r="D34" s="182"/>
      <c r="E34" s="182"/>
      <c r="F34" s="182"/>
      <c r="G34" s="185">
        <v>0</v>
      </c>
      <c r="H34" s="232">
        <v>61.3</v>
      </c>
      <c r="I34" s="185">
        <v>61.26</v>
      </c>
      <c r="J34" s="184">
        <v>0</v>
      </c>
      <c r="K34" s="185">
        <v>0</v>
      </c>
      <c r="L34" s="186">
        <v>100</v>
      </c>
      <c r="M34" s="235"/>
      <c r="N34" s="144"/>
      <c r="O34" s="130"/>
      <c r="P34" s="130"/>
    </row>
    <row r="35" spans="1:16" ht="21.75" customHeight="1">
      <c r="A35" s="249" t="s">
        <v>125</v>
      </c>
      <c r="B35" s="182" t="s">
        <v>9</v>
      </c>
      <c r="C35" s="182" t="s">
        <v>10</v>
      </c>
      <c r="D35" s="182"/>
      <c r="E35" s="182"/>
      <c r="F35" s="182"/>
      <c r="G35" s="185">
        <v>0</v>
      </c>
      <c r="H35" s="232">
        <v>1906.7</v>
      </c>
      <c r="I35" s="185">
        <v>1906.66</v>
      </c>
      <c r="J35" s="184"/>
      <c r="K35" s="185"/>
      <c r="L35" s="186"/>
      <c r="M35" s="235"/>
      <c r="N35" s="144"/>
      <c r="O35" s="130"/>
      <c r="P35" s="130"/>
    </row>
    <row r="36" spans="1:16" ht="25.5" customHeight="1">
      <c r="A36" s="249" t="s">
        <v>125</v>
      </c>
      <c r="B36" s="182" t="s">
        <v>23</v>
      </c>
      <c r="C36" s="182" t="s">
        <v>176</v>
      </c>
      <c r="D36" s="182"/>
      <c r="E36" s="182"/>
      <c r="F36" s="182"/>
      <c r="G36" s="185">
        <v>800</v>
      </c>
      <c r="H36" s="232">
        <v>800</v>
      </c>
      <c r="I36" s="185">
        <v>800</v>
      </c>
      <c r="J36" s="184">
        <v>816</v>
      </c>
      <c r="K36" s="185">
        <v>816</v>
      </c>
      <c r="L36" s="186">
        <v>816</v>
      </c>
      <c r="M36" s="235">
        <v>831.2</v>
      </c>
      <c r="N36" s="147" t="s">
        <v>216</v>
      </c>
      <c r="O36" s="59"/>
      <c r="P36" s="59"/>
    </row>
    <row r="37" spans="1:16" ht="21.75" customHeight="1">
      <c r="A37" s="250" t="s">
        <v>125</v>
      </c>
      <c r="B37" s="228" t="s">
        <v>174</v>
      </c>
      <c r="C37" s="228" t="s">
        <v>177</v>
      </c>
      <c r="D37" s="251"/>
      <c r="E37" s="251"/>
      <c r="F37" s="251"/>
      <c r="G37" s="185">
        <v>16.8</v>
      </c>
      <c r="H37" s="232">
        <v>164.1</v>
      </c>
      <c r="I37" s="185">
        <v>164.09</v>
      </c>
      <c r="J37" s="184">
        <v>0</v>
      </c>
      <c r="K37" s="185">
        <v>142.1</v>
      </c>
      <c r="L37" s="186">
        <v>142.1</v>
      </c>
      <c r="M37" s="235"/>
      <c r="N37" s="114"/>
      <c r="O37" s="59"/>
      <c r="P37" s="59"/>
    </row>
    <row r="38" spans="1:16" ht="21.75" customHeight="1">
      <c r="A38" s="250" t="s">
        <v>125</v>
      </c>
      <c r="B38" s="228" t="s">
        <v>92</v>
      </c>
      <c r="C38" s="228" t="s">
        <v>147</v>
      </c>
      <c r="D38" s="251"/>
      <c r="E38" s="251"/>
      <c r="F38" s="251"/>
      <c r="G38" s="185">
        <v>0</v>
      </c>
      <c r="H38" s="232">
        <v>5</v>
      </c>
      <c r="I38" s="185">
        <v>5</v>
      </c>
      <c r="J38" s="184"/>
      <c r="K38" s="185"/>
      <c r="L38" s="186"/>
      <c r="M38" s="235"/>
      <c r="N38" s="137"/>
      <c r="O38" s="131"/>
      <c r="P38" s="131"/>
    </row>
    <row r="39" spans="1:16" ht="21.75" customHeight="1">
      <c r="A39" s="250" t="s">
        <v>125</v>
      </c>
      <c r="B39" s="228" t="s">
        <v>3</v>
      </c>
      <c r="C39" s="228" t="s">
        <v>4</v>
      </c>
      <c r="D39" s="251"/>
      <c r="E39" s="251"/>
      <c r="F39" s="251"/>
      <c r="G39" s="230">
        <v>100</v>
      </c>
      <c r="H39" s="242">
        <v>2296.6</v>
      </c>
      <c r="I39" s="230">
        <v>2296.56</v>
      </c>
      <c r="J39" s="313">
        <v>350</v>
      </c>
      <c r="K39" s="230">
        <v>349.6</v>
      </c>
      <c r="L39" s="231">
        <v>120.94</v>
      </c>
      <c r="M39" s="233">
        <v>50</v>
      </c>
      <c r="N39" s="173" t="s">
        <v>251</v>
      </c>
      <c r="O39" s="59"/>
      <c r="P39" s="59"/>
    </row>
    <row r="40" spans="1:16" ht="21" customHeight="1">
      <c r="A40" s="249" t="s">
        <v>125</v>
      </c>
      <c r="B40" s="182" t="s">
        <v>178</v>
      </c>
      <c r="C40" s="182" t="s">
        <v>179</v>
      </c>
      <c r="D40" s="205"/>
      <c r="E40" s="205"/>
      <c r="F40" s="205"/>
      <c r="G40" s="206"/>
      <c r="H40" s="242"/>
      <c r="I40" s="206"/>
      <c r="J40" s="312">
        <v>0</v>
      </c>
      <c r="K40" s="206">
        <v>150.4</v>
      </c>
      <c r="L40" s="245">
        <v>150.31</v>
      </c>
      <c r="M40" s="247"/>
      <c r="N40" s="169"/>
      <c r="O40" s="59"/>
      <c r="P40" s="59"/>
    </row>
    <row r="41" spans="1:16" ht="21.75" customHeight="1" thickBot="1">
      <c r="A41" s="252" t="s">
        <v>125</v>
      </c>
      <c r="B41" s="217"/>
      <c r="C41" s="217" t="s">
        <v>126</v>
      </c>
      <c r="D41" s="253"/>
      <c r="E41" s="253"/>
      <c r="F41" s="253"/>
      <c r="G41" s="200">
        <f aca="true" t="shared" si="1" ref="G41:M41">SUM(G32:G40)</f>
        <v>916.8</v>
      </c>
      <c r="H41" s="240">
        <f t="shared" si="1"/>
        <v>5239.8</v>
      </c>
      <c r="I41" s="200">
        <f t="shared" si="1"/>
        <v>5238.85</v>
      </c>
      <c r="J41" s="202">
        <f t="shared" si="1"/>
        <v>1166</v>
      </c>
      <c r="K41" s="200">
        <f t="shared" si="1"/>
        <v>1458.1000000000001</v>
      </c>
      <c r="L41" s="203">
        <f t="shared" si="1"/>
        <v>1329.35</v>
      </c>
      <c r="M41" s="241">
        <f t="shared" si="1"/>
        <v>881.2</v>
      </c>
      <c r="N41" s="115"/>
      <c r="O41" s="59"/>
      <c r="P41" s="59"/>
    </row>
    <row r="42" spans="1:16" ht="25.5" customHeight="1" thickBot="1">
      <c r="A42" s="204"/>
      <c r="B42" s="204"/>
      <c r="C42" s="204"/>
      <c r="D42" s="205"/>
      <c r="E42" s="205"/>
      <c r="F42" s="205"/>
      <c r="G42" s="206"/>
      <c r="H42" s="206"/>
      <c r="I42" s="206"/>
      <c r="J42" s="206"/>
      <c r="K42" s="206"/>
      <c r="L42" s="206"/>
      <c r="M42" s="207"/>
      <c r="N42" s="111"/>
      <c r="O42" s="59"/>
      <c r="P42" s="59"/>
    </row>
    <row r="43" spans="1:16" ht="21.75" customHeight="1">
      <c r="A43" s="248"/>
      <c r="B43" s="175"/>
      <c r="C43" s="175" t="s">
        <v>133</v>
      </c>
      <c r="D43" s="176"/>
      <c r="E43" s="176"/>
      <c r="F43" s="176"/>
      <c r="G43" s="177"/>
      <c r="H43" s="210"/>
      <c r="I43" s="177"/>
      <c r="J43" s="179"/>
      <c r="K43" s="177"/>
      <c r="L43" s="211"/>
      <c r="M43" s="254"/>
      <c r="N43" s="116"/>
      <c r="O43" s="59"/>
      <c r="P43" s="59"/>
    </row>
    <row r="44" spans="1:16" ht="21.75" customHeight="1">
      <c r="A44" s="249" t="s">
        <v>134</v>
      </c>
      <c r="B44" s="182" t="s">
        <v>135</v>
      </c>
      <c r="C44" s="244" t="s">
        <v>136</v>
      </c>
      <c r="D44" s="182"/>
      <c r="E44" s="182"/>
      <c r="F44" s="182"/>
      <c r="G44" s="185"/>
      <c r="H44" s="232"/>
      <c r="I44" s="185"/>
      <c r="J44" s="184">
        <v>19</v>
      </c>
      <c r="K44" s="185">
        <v>19</v>
      </c>
      <c r="L44" s="186">
        <v>19</v>
      </c>
      <c r="M44" s="235"/>
      <c r="N44" s="114" t="s">
        <v>132</v>
      </c>
      <c r="O44" s="59"/>
      <c r="P44" s="59"/>
    </row>
    <row r="45" spans="1:16" ht="21.75" customHeight="1" thickBot="1">
      <c r="A45" s="255" t="s">
        <v>134</v>
      </c>
      <c r="B45" s="198"/>
      <c r="C45" s="198" t="s">
        <v>133</v>
      </c>
      <c r="D45" s="256"/>
      <c r="E45" s="256"/>
      <c r="F45" s="256"/>
      <c r="G45" s="200"/>
      <c r="H45" s="240"/>
      <c r="I45" s="200"/>
      <c r="J45" s="202">
        <f>SUM(J44)</f>
        <v>19</v>
      </c>
      <c r="K45" s="200">
        <f>SUM(K44)</f>
        <v>19</v>
      </c>
      <c r="L45" s="203">
        <f>SUM(L44)</f>
        <v>19</v>
      </c>
      <c r="M45" s="241"/>
      <c r="N45" s="115"/>
      <c r="O45" s="59"/>
      <c r="P45" s="59"/>
    </row>
    <row r="46" spans="1:16" ht="21.75" customHeight="1" thickBot="1">
      <c r="A46" s="204"/>
      <c r="B46" s="204"/>
      <c r="C46" s="204"/>
      <c r="D46" s="205"/>
      <c r="E46" s="205"/>
      <c r="F46" s="205"/>
      <c r="G46" s="206"/>
      <c r="H46" s="206"/>
      <c r="I46" s="206"/>
      <c r="J46" s="206"/>
      <c r="K46" s="206"/>
      <c r="L46" s="206"/>
      <c r="M46" s="207"/>
      <c r="N46" s="111"/>
      <c r="O46" s="59"/>
      <c r="P46" s="59"/>
    </row>
    <row r="47" spans="1:15" ht="22.5" customHeight="1">
      <c r="A47" s="248"/>
      <c r="B47" s="175"/>
      <c r="C47" s="175" t="s">
        <v>197</v>
      </c>
      <c r="D47" s="35"/>
      <c r="E47" s="35"/>
      <c r="F47" s="35"/>
      <c r="G47" s="257"/>
      <c r="H47" s="259"/>
      <c r="I47" s="257"/>
      <c r="J47" s="321"/>
      <c r="K47" s="257"/>
      <c r="L47" s="258"/>
      <c r="M47" s="260"/>
      <c r="N47" s="150"/>
      <c r="O47" s="7"/>
    </row>
    <row r="48" spans="1:15" ht="22.5" customHeight="1">
      <c r="A48" s="250" t="s">
        <v>196</v>
      </c>
      <c r="B48" s="228" t="s">
        <v>166</v>
      </c>
      <c r="C48" s="228" t="s">
        <v>252</v>
      </c>
      <c r="D48" s="35"/>
      <c r="E48" s="35"/>
      <c r="F48" s="35"/>
      <c r="G48" s="185"/>
      <c r="H48" s="232"/>
      <c r="I48" s="185"/>
      <c r="J48" s="184"/>
      <c r="K48" s="185"/>
      <c r="L48" s="186"/>
      <c r="M48" s="235">
        <v>7</v>
      </c>
      <c r="N48" s="151" t="s">
        <v>132</v>
      </c>
      <c r="O48" s="7"/>
    </row>
    <row r="49" spans="1:16" ht="21.75" customHeight="1" thickBot="1">
      <c r="A49" s="255" t="s">
        <v>196</v>
      </c>
      <c r="B49" s="198"/>
      <c r="C49" s="198" t="s">
        <v>197</v>
      </c>
      <c r="D49" s="205"/>
      <c r="E49" s="205"/>
      <c r="F49" s="205"/>
      <c r="G49" s="219"/>
      <c r="H49" s="263"/>
      <c r="I49" s="219"/>
      <c r="J49" s="220"/>
      <c r="K49" s="219"/>
      <c r="L49" s="262"/>
      <c r="M49" s="264">
        <f>SUM(M48:M48)</f>
        <v>7</v>
      </c>
      <c r="N49" s="115"/>
      <c r="O49" s="59"/>
      <c r="P49" s="59"/>
    </row>
    <row r="50" spans="1:16" ht="25.5" customHeight="1" thickBot="1">
      <c r="A50" s="204"/>
      <c r="B50" s="204"/>
      <c r="C50" s="204"/>
      <c r="D50" s="205"/>
      <c r="E50" s="205"/>
      <c r="F50" s="205"/>
      <c r="G50" s="206"/>
      <c r="H50" s="206"/>
      <c r="I50" s="206"/>
      <c r="J50" s="206"/>
      <c r="K50" s="206"/>
      <c r="L50" s="206"/>
      <c r="M50" s="207"/>
      <c r="N50" s="111"/>
      <c r="O50" s="59"/>
      <c r="P50" s="59"/>
    </row>
    <row r="51" spans="1:16" ht="21.75" customHeight="1">
      <c r="A51" s="248"/>
      <c r="B51" s="175"/>
      <c r="C51" s="175" t="s">
        <v>101</v>
      </c>
      <c r="D51" s="176"/>
      <c r="E51" s="176"/>
      <c r="F51" s="176"/>
      <c r="G51" s="177"/>
      <c r="H51" s="210"/>
      <c r="I51" s="177"/>
      <c r="J51" s="177"/>
      <c r="K51" s="177"/>
      <c r="L51" s="177"/>
      <c r="M51" s="254"/>
      <c r="N51" s="116"/>
      <c r="O51" s="59"/>
      <c r="P51" s="59"/>
    </row>
    <row r="52" spans="1:16" ht="21.75" customHeight="1">
      <c r="A52" s="249" t="s">
        <v>34</v>
      </c>
      <c r="B52" s="182" t="s">
        <v>35</v>
      </c>
      <c r="C52" s="182" t="s">
        <v>36</v>
      </c>
      <c r="D52" s="182"/>
      <c r="E52" s="182"/>
      <c r="F52" s="182"/>
      <c r="G52" s="185">
        <v>82.3</v>
      </c>
      <c r="H52" s="232">
        <v>83.6</v>
      </c>
      <c r="I52" s="185">
        <v>83.57</v>
      </c>
      <c r="J52" s="184">
        <v>84.6</v>
      </c>
      <c r="K52" s="185">
        <v>85.9</v>
      </c>
      <c r="L52" s="186">
        <v>85.87</v>
      </c>
      <c r="M52" s="235">
        <v>89</v>
      </c>
      <c r="N52" s="114"/>
      <c r="O52" s="59"/>
      <c r="P52" s="59"/>
    </row>
    <row r="53" spans="1:16" ht="21.75" customHeight="1">
      <c r="A53" s="250" t="s">
        <v>34</v>
      </c>
      <c r="B53" s="228" t="s">
        <v>37</v>
      </c>
      <c r="C53" s="228" t="s">
        <v>38</v>
      </c>
      <c r="D53" s="205"/>
      <c r="E53" s="205"/>
      <c r="F53" s="205"/>
      <c r="G53" s="230">
        <v>158</v>
      </c>
      <c r="H53" s="242">
        <v>123</v>
      </c>
      <c r="I53" s="230">
        <v>112.5</v>
      </c>
      <c r="J53" s="313">
        <v>110</v>
      </c>
      <c r="K53" s="230">
        <v>108.7</v>
      </c>
      <c r="L53" s="231">
        <v>80.23</v>
      </c>
      <c r="M53" s="233">
        <v>10</v>
      </c>
      <c r="N53" s="123"/>
      <c r="O53" s="59"/>
      <c r="P53" s="59"/>
    </row>
    <row r="54" spans="1:16" ht="21.75" customHeight="1">
      <c r="A54" s="249" t="s">
        <v>34</v>
      </c>
      <c r="B54" s="182" t="s">
        <v>39</v>
      </c>
      <c r="C54" s="182" t="s">
        <v>40</v>
      </c>
      <c r="D54" s="205"/>
      <c r="E54" s="205"/>
      <c r="F54" s="205"/>
      <c r="G54" s="185">
        <v>52</v>
      </c>
      <c r="H54" s="232">
        <v>52</v>
      </c>
      <c r="I54" s="185">
        <v>30.9</v>
      </c>
      <c r="J54" s="184">
        <v>25</v>
      </c>
      <c r="K54" s="185">
        <v>25</v>
      </c>
      <c r="L54" s="186">
        <v>22.47</v>
      </c>
      <c r="M54" s="235">
        <v>25</v>
      </c>
      <c r="N54" s="114"/>
      <c r="O54" s="59"/>
      <c r="P54" s="59"/>
    </row>
    <row r="55" spans="1:16" ht="21.75" customHeight="1">
      <c r="A55" s="249" t="s">
        <v>34</v>
      </c>
      <c r="B55" s="182" t="s">
        <v>41</v>
      </c>
      <c r="C55" s="182" t="s">
        <v>42</v>
      </c>
      <c r="D55" s="205"/>
      <c r="E55" s="205"/>
      <c r="F55" s="205"/>
      <c r="G55" s="185">
        <v>20</v>
      </c>
      <c r="H55" s="232">
        <v>20</v>
      </c>
      <c r="I55" s="185">
        <v>11.12</v>
      </c>
      <c r="J55" s="184">
        <v>10</v>
      </c>
      <c r="K55" s="185">
        <v>10</v>
      </c>
      <c r="L55" s="186">
        <v>8.09</v>
      </c>
      <c r="M55" s="235">
        <v>10</v>
      </c>
      <c r="N55" s="114"/>
      <c r="O55" s="59"/>
      <c r="P55" s="59"/>
    </row>
    <row r="56" spans="1:16" ht="21.75" customHeight="1">
      <c r="A56" s="249" t="s">
        <v>34</v>
      </c>
      <c r="B56" s="182" t="s">
        <v>116</v>
      </c>
      <c r="C56" s="182" t="s">
        <v>184</v>
      </c>
      <c r="D56" s="205"/>
      <c r="E56" s="205"/>
      <c r="F56" s="205"/>
      <c r="G56" s="185"/>
      <c r="H56" s="232"/>
      <c r="I56" s="185"/>
      <c r="J56" s="184">
        <v>0</v>
      </c>
      <c r="K56" s="185">
        <v>16.1</v>
      </c>
      <c r="L56" s="186">
        <v>16.09</v>
      </c>
      <c r="M56" s="235">
        <v>10</v>
      </c>
      <c r="N56" s="114" t="s">
        <v>253</v>
      </c>
      <c r="O56" s="59"/>
      <c r="P56" s="59"/>
    </row>
    <row r="57" spans="1:16" ht="21.75" customHeight="1">
      <c r="A57" s="249" t="s">
        <v>34</v>
      </c>
      <c r="B57" s="182" t="s">
        <v>7</v>
      </c>
      <c r="C57" s="182" t="s">
        <v>24</v>
      </c>
      <c r="D57" s="205"/>
      <c r="E57" s="205"/>
      <c r="F57" s="205"/>
      <c r="G57" s="185">
        <v>25</v>
      </c>
      <c r="H57" s="232">
        <v>15</v>
      </c>
      <c r="I57" s="185">
        <v>4.37</v>
      </c>
      <c r="J57" s="184">
        <v>10</v>
      </c>
      <c r="K57" s="185">
        <v>23.9</v>
      </c>
      <c r="L57" s="186">
        <v>23.86</v>
      </c>
      <c r="M57" s="235">
        <v>4</v>
      </c>
      <c r="N57" s="114" t="s">
        <v>153</v>
      </c>
      <c r="O57" s="59"/>
      <c r="P57" s="59"/>
    </row>
    <row r="58" spans="1:16" ht="21.75" customHeight="1">
      <c r="A58" s="249" t="s">
        <v>34</v>
      </c>
      <c r="B58" s="182" t="s">
        <v>60</v>
      </c>
      <c r="C58" s="182" t="s">
        <v>61</v>
      </c>
      <c r="D58" s="205"/>
      <c r="E58" s="205"/>
      <c r="F58" s="205"/>
      <c r="G58" s="185">
        <v>1</v>
      </c>
      <c r="H58" s="232">
        <v>1</v>
      </c>
      <c r="I58" s="185">
        <v>0</v>
      </c>
      <c r="J58" s="184">
        <v>1</v>
      </c>
      <c r="K58" s="185">
        <v>1</v>
      </c>
      <c r="L58" s="186">
        <v>0</v>
      </c>
      <c r="M58" s="235"/>
      <c r="N58" s="114"/>
      <c r="O58" s="59"/>
      <c r="P58" s="59"/>
    </row>
    <row r="59" spans="1:16" ht="21.75" customHeight="1">
      <c r="A59" s="249" t="s">
        <v>34</v>
      </c>
      <c r="B59" s="182" t="s">
        <v>12</v>
      </c>
      <c r="C59" s="182" t="s">
        <v>76</v>
      </c>
      <c r="D59" s="205"/>
      <c r="E59" s="205"/>
      <c r="F59" s="205"/>
      <c r="G59" s="185"/>
      <c r="H59" s="232"/>
      <c r="I59" s="185"/>
      <c r="J59" s="184"/>
      <c r="K59" s="185"/>
      <c r="L59" s="186"/>
      <c r="M59" s="235"/>
      <c r="N59" s="114"/>
      <c r="O59" s="59"/>
      <c r="P59" s="59"/>
    </row>
    <row r="60" spans="1:16" ht="21.75" customHeight="1">
      <c r="A60" s="249" t="s">
        <v>34</v>
      </c>
      <c r="B60" s="182" t="s">
        <v>65</v>
      </c>
      <c r="C60" s="182" t="s">
        <v>137</v>
      </c>
      <c r="D60" s="205"/>
      <c r="E60" s="205"/>
      <c r="F60" s="205"/>
      <c r="G60" s="185">
        <v>2.1</v>
      </c>
      <c r="H60" s="232">
        <v>2.1</v>
      </c>
      <c r="I60" s="185">
        <v>2.06</v>
      </c>
      <c r="J60" s="184">
        <v>2.1</v>
      </c>
      <c r="K60" s="185">
        <v>2.4</v>
      </c>
      <c r="L60" s="186">
        <v>2.32</v>
      </c>
      <c r="M60" s="235">
        <v>0.4</v>
      </c>
      <c r="N60" s="114" t="s">
        <v>151</v>
      </c>
      <c r="O60" s="59"/>
      <c r="P60" s="59"/>
    </row>
    <row r="61" spans="1:16" ht="35.25" customHeight="1">
      <c r="A61" s="249" t="s">
        <v>34</v>
      </c>
      <c r="B61" s="182" t="s">
        <v>141</v>
      </c>
      <c r="C61" s="182" t="s">
        <v>142</v>
      </c>
      <c r="D61" s="205"/>
      <c r="E61" s="205"/>
      <c r="F61" s="205"/>
      <c r="G61" s="185">
        <v>35</v>
      </c>
      <c r="H61" s="232">
        <v>35</v>
      </c>
      <c r="I61" s="185">
        <v>18.03</v>
      </c>
      <c r="J61" s="184">
        <v>20</v>
      </c>
      <c r="K61" s="185">
        <v>20</v>
      </c>
      <c r="L61" s="186">
        <v>0</v>
      </c>
      <c r="M61" s="235"/>
      <c r="N61" s="311" t="s">
        <v>226</v>
      </c>
      <c r="O61" s="59"/>
      <c r="P61" s="59"/>
    </row>
    <row r="62" spans="1:16" ht="42.75" customHeight="1">
      <c r="A62" s="249" t="s">
        <v>34</v>
      </c>
      <c r="B62" s="182" t="s">
        <v>2</v>
      </c>
      <c r="C62" s="182" t="s">
        <v>13</v>
      </c>
      <c r="D62" s="205"/>
      <c r="E62" s="205"/>
      <c r="F62" s="205"/>
      <c r="G62" s="206">
        <v>650</v>
      </c>
      <c r="H62" s="246">
        <v>750.8</v>
      </c>
      <c r="I62" s="206">
        <v>750.78</v>
      </c>
      <c r="J62" s="312">
        <v>750</v>
      </c>
      <c r="K62" s="206">
        <v>822</v>
      </c>
      <c r="L62" s="245">
        <v>821.66</v>
      </c>
      <c r="M62" s="247">
        <v>400</v>
      </c>
      <c r="N62" s="133" t="s">
        <v>191</v>
      </c>
      <c r="O62" s="131"/>
      <c r="P62" s="59"/>
    </row>
    <row r="63" spans="1:16" ht="21.75" customHeight="1">
      <c r="A63" s="249" t="s">
        <v>34</v>
      </c>
      <c r="B63" s="182" t="s">
        <v>9</v>
      </c>
      <c r="C63" s="182" t="s">
        <v>10</v>
      </c>
      <c r="D63" s="205"/>
      <c r="E63" s="205"/>
      <c r="F63" s="205"/>
      <c r="G63" s="185">
        <v>3</v>
      </c>
      <c r="H63" s="232">
        <v>3</v>
      </c>
      <c r="I63" s="185">
        <v>0</v>
      </c>
      <c r="J63" s="184">
        <v>3</v>
      </c>
      <c r="K63" s="185">
        <v>1.2</v>
      </c>
      <c r="L63" s="186">
        <v>0</v>
      </c>
      <c r="M63" s="235">
        <v>3</v>
      </c>
      <c r="N63" s="114"/>
      <c r="O63" s="59"/>
      <c r="P63" s="59"/>
    </row>
    <row r="64" spans="1:16" ht="21.75" customHeight="1">
      <c r="A64" s="249" t="s">
        <v>34</v>
      </c>
      <c r="B64" s="182" t="s">
        <v>29</v>
      </c>
      <c r="C64" s="182" t="s">
        <v>30</v>
      </c>
      <c r="D64" s="205"/>
      <c r="E64" s="205"/>
      <c r="F64" s="205"/>
      <c r="G64" s="185">
        <v>100</v>
      </c>
      <c r="H64" s="232">
        <v>149.3</v>
      </c>
      <c r="I64" s="185">
        <v>149.26</v>
      </c>
      <c r="J64" s="184">
        <v>150</v>
      </c>
      <c r="K64" s="185">
        <v>180</v>
      </c>
      <c r="L64" s="186">
        <v>177.37</v>
      </c>
      <c r="M64" s="235">
        <v>20</v>
      </c>
      <c r="N64" s="114"/>
      <c r="O64" s="59"/>
      <c r="P64" s="59"/>
    </row>
    <row r="65" spans="1:16" ht="21.75" customHeight="1">
      <c r="A65" s="265" t="s">
        <v>34</v>
      </c>
      <c r="B65" s="244" t="s">
        <v>198</v>
      </c>
      <c r="C65" s="244" t="s">
        <v>199</v>
      </c>
      <c r="D65" s="205"/>
      <c r="E65" s="205"/>
      <c r="F65" s="205"/>
      <c r="G65" s="185">
        <v>5</v>
      </c>
      <c r="H65" s="232">
        <v>5</v>
      </c>
      <c r="I65" s="185">
        <v>0</v>
      </c>
      <c r="J65" s="184">
        <v>2</v>
      </c>
      <c r="K65" s="185">
        <v>2</v>
      </c>
      <c r="L65" s="186">
        <v>0</v>
      </c>
      <c r="M65" s="235">
        <v>2</v>
      </c>
      <c r="N65" s="114" t="s">
        <v>168</v>
      </c>
      <c r="O65" s="59"/>
      <c r="P65" s="59"/>
    </row>
    <row r="66" spans="1:16" ht="24" customHeight="1">
      <c r="A66" s="249" t="s">
        <v>34</v>
      </c>
      <c r="B66" s="182" t="s">
        <v>31</v>
      </c>
      <c r="C66" s="182" t="s">
        <v>32</v>
      </c>
      <c r="D66" s="251"/>
      <c r="E66" s="251"/>
      <c r="F66" s="251"/>
      <c r="G66" s="185">
        <v>10</v>
      </c>
      <c r="H66" s="232">
        <v>10</v>
      </c>
      <c r="I66" s="185">
        <v>4.36</v>
      </c>
      <c r="J66" s="184">
        <v>10</v>
      </c>
      <c r="K66" s="185">
        <v>130.5</v>
      </c>
      <c r="L66" s="186">
        <v>129.75</v>
      </c>
      <c r="M66" s="235">
        <v>20</v>
      </c>
      <c r="N66" s="147" t="s">
        <v>254</v>
      </c>
      <c r="O66" s="59"/>
      <c r="P66" s="59"/>
    </row>
    <row r="67" spans="1:16" ht="21.75" customHeight="1">
      <c r="A67" s="265" t="s">
        <v>34</v>
      </c>
      <c r="B67" s="244" t="s">
        <v>166</v>
      </c>
      <c r="C67" s="244" t="s">
        <v>187</v>
      </c>
      <c r="D67" s="205"/>
      <c r="E67" s="205"/>
      <c r="F67" s="205"/>
      <c r="G67" s="194">
        <v>70</v>
      </c>
      <c r="H67" s="261">
        <v>70</v>
      </c>
      <c r="I67" s="194">
        <v>70</v>
      </c>
      <c r="J67" s="196">
        <v>82.1</v>
      </c>
      <c r="K67" s="194">
        <v>162.1</v>
      </c>
      <c r="L67" s="237">
        <v>82.1</v>
      </c>
      <c r="M67" s="238"/>
      <c r="N67" s="125" t="s">
        <v>144</v>
      </c>
      <c r="O67" s="59"/>
      <c r="P67" s="59"/>
    </row>
    <row r="68" spans="1:16" ht="21.75" customHeight="1">
      <c r="A68" s="265" t="s">
        <v>34</v>
      </c>
      <c r="B68" s="244" t="s">
        <v>92</v>
      </c>
      <c r="C68" s="244" t="s">
        <v>147</v>
      </c>
      <c r="D68" s="205"/>
      <c r="E68" s="205"/>
      <c r="F68" s="205"/>
      <c r="G68" s="194">
        <v>2</v>
      </c>
      <c r="H68" s="261">
        <v>2</v>
      </c>
      <c r="I68" s="194">
        <v>1.53</v>
      </c>
      <c r="J68" s="196">
        <v>2</v>
      </c>
      <c r="K68" s="194">
        <v>3</v>
      </c>
      <c r="L68" s="237">
        <v>2.92</v>
      </c>
      <c r="M68" s="238"/>
      <c r="N68" s="125" t="s">
        <v>169</v>
      </c>
      <c r="O68" s="59"/>
      <c r="P68" s="59"/>
    </row>
    <row r="69" spans="1:107" s="107" customFormat="1" ht="21.75" customHeight="1" thickBot="1">
      <c r="A69" s="255" t="s">
        <v>34</v>
      </c>
      <c r="B69" s="198"/>
      <c r="C69" s="198" t="s">
        <v>101</v>
      </c>
      <c r="D69" s="266"/>
      <c r="E69" s="266"/>
      <c r="F69" s="266"/>
      <c r="G69" s="200">
        <f aca="true" t="shared" si="2" ref="G69:M69">SUM(G52:G68)</f>
        <v>1215.4</v>
      </c>
      <c r="H69" s="240">
        <f t="shared" si="2"/>
        <v>1321.8</v>
      </c>
      <c r="I69" s="200">
        <f t="shared" si="2"/>
        <v>1238.4799999999998</v>
      </c>
      <c r="J69" s="202">
        <f>SUM(J52:J68)</f>
        <v>1261.8</v>
      </c>
      <c r="K69" s="200">
        <f>SUM(K52:K68)</f>
        <v>1593.8</v>
      </c>
      <c r="L69" s="203">
        <f>SUM(L52:L68)</f>
        <v>1452.73</v>
      </c>
      <c r="M69" s="241">
        <f t="shared" si="2"/>
        <v>593.4</v>
      </c>
      <c r="N69" s="115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</row>
    <row r="70" spans="1:107" s="107" customFormat="1" ht="21.75" customHeight="1" thickBot="1">
      <c r="A70" s="204"/>
      <c r="B70" s="204"/>
      <c r="C70" s="204"/>
      <c r="D70" s="204"/>
      <c r="E70" s="204"/>
      <c r="F70" s="204"/>
      <c r="G70" s="221"/>
      <c r="H70" s="221"/>
      <c r="I70" s="221"/>
      <c r="J70" s="221"/>
      <c r="K70" s="221"/>
      <c r="L70" s="221"/>
      <c r="M70" s="222"/>
      <c r="N70" s="111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</row>
    <row r="71" spans="1:107" s="107" customFormat="1" ht="21.75" customHeight="1">
      <c r="A71" s="248"/>
      <c r="B71" s="175"/>
      <c r="C71" s="175" t="s">
        <v>138</v>
      </c>
      <c r="D71" s="175"/>
      <c r="E71" s="175"/>
      <c r="F71" s="175"/>
      <c r="G71" s="223"/>
      <c r="H71" s="225"/>
      <c r="I71" s="223"/>
      <c r="J71" s="320"/>
      <c r="K71" s="223"/>
      <c r="L71" s="224"/>
      <c r="M71" s="226"/>
      <c r="N71" s="116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</row>
    <row r="72" spans="1:107" s="60" customFormat="1" ht="21.75" customHeight="1">
      <c r="A72" s="249" t="s">
        <v>45</v>
      </c>
      <c r="B72" s="182" t="s">
        <v>7</v>
      </c>
      <c r="C72" s="182" t="s">
        <v>24</v>
      </c>
      <c r="D72" s="182"/>
      <c r="E72" s="182"/>
      <c r="F72" s="182"/>
      <c r="G72" s="185">
        <v>0</v>
      </c>
      <c r="H72" s="232">
        <v>0.5</v>
      </c>
      <c r="I72" s="185">
        <v>0.39</v>
      </c>
      <c r="J72" s="184"/>
      <c r="K72" s="185"/>
      <c r="L72" s="186"/>
      <c r="M72" s="235"/>
      <c r="N72" s="114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</row>
    <row r="73" spans="1:16" ht="21.75" customHeight="1">
      <c r="A73" s="249" t="s">
        <v>45</v>
      </c>
      <c r="B73" s="182" t="s">
        <v>25</v>
      </c>
      <c r="C73" s="182" t="s">
        <v>26</v>
      </c>
      <c r="D73" s="182"/>
      <c r="E73" s="182"/>
      <c r="F73" s="182"/>
      <c r="G73" s="185">
        <v>2.5</v>
      </c>
      <c r="H73" s="232">
        <v>2.5</v>
      </c>
      <c r="I73" s="185">
        <v>1.42</v>
      </c>
      <c r="J73" s="184">
        <v>2</v>
      </c>
      <c r="K73" s="185">
        <v>10.2</v>
      </c>
      <c r="L73" s="186">
        <v>9.57</v>
      </c>
      <c r="M73" s="235">
        <v>10</v>
      </c>
      <c r="N73" s="114" t="s">
        <v>148</v>
      </c>
      <c r="O73" s="59"/>
      <c r="P73" s="59"/>
    </row>
    <row r="74" spans="1:16" ht="21.75" customHeight="1">
      <c r="A74" s="249" t="s">
        <v>45</v>
      </c>
      <c r="B74" s="182" t="s">
        <v>2</v>
      </c>
      <c r="C74" s="182" t="s">
        <v>13</v>
      </c>
      <c r="D74" s="182"/>
      <c r="E74" s="182"/>
      <c r="F74" s="182"/>
      <c r="G74" s="185">
        <v>12</v>
      </c>
      <c r="H74" s="232">
        <v>12</v>
      </c>
      <c r="I74" s="185">
        <v>12</v>
      </c>
      <c r="J74" s="184">
        <v>12</v>
      </c>
      <c r="K74" s="185">
        <v>12</v>
      </c>
      <c r="L74" s="186">
        <v>12</v>
      </c>
      <c r="M74" s="235">
        <v>12</v>
      </c>
      <c r="N74" s="114" t="s">
        <v>155</v>
      </c>
      <c r="O74" s="59"/>
      <c r="P74" s="59"/>
    </row>
    <row r="75" spans="1:16" ht="21.75" customHeight="1">
      <c r="A75" s="249" t="s">
        <v>45</v>
      </c>
      <c r="B75" s="182" t="s">
        <v>9</v>
      </c>
      <c r="C75" s="182" t="s">
        <v>10</v>
      </c>
      <c r="D75" s="182"/>
      <c r="E75" s="182"/>
      <c r="F75" s="182"/>
      <c r="G75" s="185">
        <v>2</v>
      </c>
      <c r="H75" s="232">
        <v>1.5</v>
      </c>
      <c r="I75" s="185">
        <v>0</v>
      </c>
      <c r="J75" s="184">
        <v>40</v>
      </c>
      <c r="K75" s="185">
        <v>47.4</v>
      </c>
      <c r="L75" s="186">
        <v>47.35</v>
      </c>
      <c r="M75" s="235">
        <v>40</v>
      </c>
      <c r="N75" s="114" t="s">
        <v>149</v>
      </c>
      <c r="O75" s="59"/>
      <c r="P75" s="59"/>
    </row>
    <row r="76" spans="1:18" s="107" customFormat="1" ht="21.75" customHeight="1" thickBot="1">
      <c r="A76" s="255" t="s">
        <v>45</v>
      </c>
      <c r="B76" s="198"/>
      <c r="C76" s="198" t="s">
        <v>46</v>
      </c>
      <c r="D76" s="266"/>
      <c r="E76" s="266"/>
      <c r="F76" s="266"/>
      <c r="G76" s="200">
        <f aca="true" t="shared" si="3" ref="G76:M76">SUM(G72:G75)</f>
        <v>16.5</v>
      </c>
      <c r="H76" s="240">
        <f t="shared" si="3"/>
        <v>16.5</v>
      </c>
      <c r="I76" s="200">
        <f t="shared" si="3"/>
        <v>13.81</v>
      </c>
      <c r="J76" s="202">
        <f t="shared" si="3"/>
        <v>54</v>
      </c>
      <c r="K76" s="200">
        <f t="shared" si="3"/>
        <v>69.6</v>
      </c>
      <c r="L76" s="203">
        <f t="shared" si="3"/>
        <v>68.92</v>
      </c>
      <c r="M76" s="241">
        <f t="shared" si="3"/>
        <v>62</v>
      </c>
      <c r="N76" s="115"/>
      <c r="O76" s="109"/>
      <c r="P76" s="109"/>
      <c r="Q76" s="109"/>
      <c r="R76" s="109"/>
    </row>
    <row r="77" spans="1:18" s="107" customFormat="1" ht="21.75" customHeight="1" thickBot="1">
      <c r="A77" s="204"/>
      <c r="B77" s="204"/>
      <c r="C77" s="204"/>
      <c r="D77" s="204"/>
      <c r="E77" s="204"/>
      <c r="F77" s="204"/>
      <c r="G77" s="221"/>
      <c r="H77" s="221"/>
      <c r="I77" s="221"/>
      <c r="J77" s="221"/>
      <c r="K77" s="221"/>
      <c r="L77" s="221"/>
      <c r="M77" s="222"/>
      <c r="N77" s="111"/>
      <c r="O77" s="109"/>
      <c r="P77" s="109"/>
      <c r="Q77" s="109"/>
      <c r="R77" s="109"/>
    </row>
    <row r="78" spans="1:18" s="107" customFormat="1" ht="21.75" customHeight="1">
      <c r="A78" s="248"/>
      <c r="B78" s="175"/>
      <c r="C78" s="175" t="s">
        <v>280</v>
      </c>
      <c r="D78" s="175"/>
      <c r="E78" s="175"/>
      <c r="F78" s="175"/>
      <c r="G78" s="225"/>
      <c r="H78" s="225"/>
      <c r="I78" s="225"/>
      <c r="J78" s="225"/>
      <c r="K78" s="225"/>
      <c r="L78" s="267"/>
      <c r="M78" s="226"/>
      <c r="N78" s="116"/>
      <c r="O78" s="109"/>
      <c r="P78" s="109"/>
      <c r="Q78" s="109"/>
      <c r="R78" s="109"/>
    </row>
    <row r="79" spans="1:18" s="107" customFormat="1" ht="21.75" customHeight="1">
      <c r="A79" s="344" t="s">
        <v>260</v>
      </c>
      <c r="B79" s="323" t="s">
        <v>277</v>
      </c>
      <c r="C79" s="370" t="s">
        <v>24</v>
      </c>
      <c r="D79" s="323"/>
      <c r="E79" s="323"/>
      <c r="F79" s="323"/>
      <c r="G79" s="348"/>
      <c r="H79" s="348"/>
      <c r="I79" s="348"/>
      <c r="J79" s="348"/>
      <c r="K79" s="348"/>
      <c r="L79" s="345"/>
      <c r="M79" s="349">
        <v>20.5</v>
      </c>
      <c r="N79" s="463" t="s">
        <v>279</v>
      </c>
      <c r="O79" s="109"/>
      <c r="P79" s="109"/>
      <c r="Q79" s="109"/>
      <c r="R79" s="109"/>
    </row>
    <row r="80" spans="1:18" s="107" customFormat="1" ht="21.75" customHeight="1">
      <c r="A80" s="344" t="s">
        <v>260</v>
      </c>
      <c r="B80" s="323" t="s">
        <v>37</v>
      </c>
      <c r="C80" s="334" t="s">
        <v>278</v>
      </c>
      <c r="D80" s="323"/>
      <c r="E80" s="323"/>
      <c r="F80" s="323"/>
      <c r="G80" s="348"/>
      <c r="H80" s="348"/>
      <c r="I80" s="348"/>
      <c r="J80" s="348"/>
      <c r="K80" s="348"/>
      <c r="L80" s="345"/>
      <c r="M80" s="349">
        <v>44.5</v>
      </c>
      <c r="N80" s="464"/>
      <c r="O80" s="109"/>
      <c r="P80" s="109"/>
      <c r="Q80" s="109"/>
      <c r="R80" s="109"/>
    </row>
    <row r="81" spans="1:18" s="107" customFormat="1" ht="21.75" customHeight="1">
      <c r="A81" s="344" t="s">
        <v>260</v>
      </c>
      <c r="B81" s="323" t="s">
        <v>2</v>
      </c>
      <c r="C81" s="334" t="s">
        <v>13</v>
      </c>
      <c r="D81" s="323"/>
      <c r="E81" s="323"/>
      <c r="F81" s="323"/>
      <c r="G81" s="348"/>
      <c r="H81" s="348"/>
      <c r="I81" s="348"/>
      <c r="J81" s="348"/>
      <c r="K81" s="348"/>
      <c r="L81" s="345"/>
      <c r="M81" s="349">
        <v>386</v>
      </c>
      <c r="N81" s="464"/>
      <c r="O81" s="109"/>
      <c r="P81" s="109"/>
      <c r="Q81" s="109"/>
      <c r="R81" s="109"/>
    </row>
    <row r="82" spans="1:18" s="107" customFormat="1" ht="21.75" customHeight="1">
      <c r="A82" s="344" t="s">
        <v>260</v>
      </c>
      <c r="B82" s="323" t="s">
        <v>29</v>
      </c>
      <c r="C82" s="334" t="s">
        <v>30</v>
      </c>
      <c r="D82" s="323"/>
      <c r="E82" s="323"/>
      <c r="F82" s="323"/>
      <c r="G82" s="348"/>
      <c r="H82" s="348"/>
      <c r="I82" s="348"/>
      <c r="J82" s="348"/>
      <c r="K82" s="348"/>
      <c r="L82" s="345"/>
      <c r="M82" s="349">
        <v>139.5</v>
      </c>
      <c r="N82" s="465"/>
      <c r="O82" s="109"/>
      <c r="P82" s="109"/>
      <c r="Q82" s="109"/>
      <c r="R82" s="109"/>
    </row>
    <row r="83" spans="1:18" s="107" customFormat="1" ht="21.75" customHeight="1">
      <c r="A83" s="333" t="s">
        <v>260</v>
      </c>
      <c r="B83" s="334" t="s">
        <v>166</v>
      </c>
      <c r="C83" s="334" t="s">
        <v>187</v>
      </c>
      <c r="D83" s="334"/>
      <c r="E83" s="334"/>
      <c r="F83" s="334"/>
      <c r="G83" s="329"/>
      <c r="H83" s="329"/>
      <c r="I83" s="329"/>
      <c r="J83" s="329"/>
      <c r="K83" s="329"/>
      <c r="L83" s="342"/>
      <c r="M83" s="351">
        <v>65</v>
      </c>
      <c r="N83" s="171" t="s">
        <v>144</v>
      </c>
      <c r="O83" s="109"/>
      <c r="P83" s="109"/>
      <c r="Q83" s="109"/>
      <c r="R83" s="109"/>
    </row>
    <row r="84" spans="1:18" s="107" customFormat="1" ht="21.75" customHeight="1" thickBot="1">
      <c r="A84" s="255" t="s">
        <v>260</v>
      </c>
      <c r="B84" s="198"/>
      <c r="C84" s="198" t="s">
        <v>280</v>
      </c>
      <c r="D84" s="198"/>
      <c r="E84" s="198"/>
      <c r="F84" s="198"/>
      <c r="G84" s="240"/>
      <c r="H84" s="240"/>
      <c r="I84" s="240"/>
      <c r="J84" s="240"/>
      <c r="K84" s="240"/>
      <c r="L84" s="201"/>
      <c r="M84" s="241">
        <f>SUM(M78:M83)</f>
        <v>655.5</v>
      </c>
      <c r="N84" s="115"/>
      <c r="O84" s="109"/>
      <c r="P84" s="109"/>
      <c r="Q84" s="109"/>
      <c r="R84" s="109"/>
    </row>
    <row r="85" spans="1:18" s="107" customFormat="1" ht="19.5" customHeight="1" thickBot="1">
      <c r="A85" s="204"/>
      <c r="B85" s="204"/>
      <c r="C85" s="204"/>
      <c r="D85" s="204"/>
      <c r="E85" s="204"/>
      <c r="F85" s="204"/>
      <c r="G85" s="221"/>
      <c r="H85" s="221"/>
      <c r="I85" s="221"/>
      <c r="J85" s="221"/>
      <c r="K85" s="221"/>
      <c r="L85" s="221"/>
      <c r="M85" s="222"/>
      <c r="N85" s="111"/>
      <c r="O85" s="109"/>
      <c r="P85" s="109"/>
      <c r="Q85" s="109"/>
      <c r="R85" s="109"/>
    </row>
    <row r="86" spans="1:18" s="107" customFormat="1" ht="19.5" customHeight="1">
      <c r="A86" s="248"/>
      <c r="B86" s="175"/>
      <c r="C86" s="175" t="s">
        <v>139</v>
      </c>
      <c r="D86" s="176"/>
      <c r="E86" s="176"/>
      <c r="F86" s="176"/>
      <c r="G86" s="177"/>
      <c r="H86" s="210"/>
      <c r="I86" s="177"/>
      <c r="J86" s="179"/>
      <c r="K86" s="177"/>
      <c r="L86" s="211"/>
      <c r="M86" s="254"/>
      <c r="N86" s="116"/>
      <c r="O86" s="109"/>
      <c r="P86" s="109"/>
      <c r="Q86" s="109"/>
      <c r="R86" s="109"/>
    </row>
    <row r="87" spans="1:18" s="107" customFormat="1" ht="19.5" customHeight="1">
      <c r="A87" s="250" t="s">
        <v>140</v>
      </c>
      <c r="B87" s="228" t="s">
        <v>5</v>
      </c>
      <c r="C87" s="228" t="s">
        <v>105</v>
      </c>
      <c r="D87" s="228"/>
      <c r="E87" s="228"/>
      <c r="F87" s="228"/>
      <c r="G87" s="230"/>
      <c r="H87" s="242"/>
      <c r="I87" s="230"/>
      <c r="J87" s="313">
        <v>20</v>
      </c>
      <c r="K87" s="230">
        <v>20</v>
      </c>
      <c r="L87" s="231">
        <v>19.8</v>
      </c>
      <c r="M87" s="233"/>
      <c r="N87" s="123" t="s">
        <v>284</v>
      </c>
      <c r="O87" s="109"/>
      <c r="P87" s="109"/>
      <c r="Q87" s="109"/>
      <c r="R87" s="109"/>
    </row>
    <row r="88" spans="1:18" s="163" customFormat="1" ht="19.5" customHeight="1">
      <c r="A88" s="250" t="s">
        <v>140</v>
      </c>
      <c r="B88" s="228" t="s">
        <v>7</v>
      </c>
      <c r="C88" s="228" t="s">
        <v>24</v>
      </c>
      <c r="D88" s="228"/>
      <c r="E88" s="228"/>
      <c r="F88" s="228"/>
      <c r="G88" s="230">
        <v>0</v>
      </c>
      <c r="H88" s="242">
        <v>1</v>
      </c>
      <c r="I88" s="230">
        <v>0.79</v>
      </c>
      <c r="J88" s="313">
        <v>5</v>
      </c>
      <c r="K88" s="230">
        <v>5</v>
      </c>
      <c r="L88" s="231">
        <v>0</v>
      </c>
      <c r="M88" s="233">
        <v>5</v>
      </c>
      <c r="N88" s="170"/>
      <c r="O88" s="162"/>
      <c r="P88" s="162"/>
      <c r="Q88" s="162"/>
      <c r="R88" s="162"/>
    </row>
    <row r="89" spans="1:18" s="107" customFormat="1" ht="19.5" customHeight="1">
      <c r="A89" s="249" t="s">
        <v>140</v>
      </c>
      <c r="B89" s="182" t="s">
        <v>2</v>
      </c>
      <c r="C89" s="182" t="s">
        <v>13</v>
      </c>
      <c r="D89" s="182"/>
      <c r="E89" s="182"/>
      <c r="F89" s="182"/>
      <c r="G89" s="185">
        <v>0</v>
      </c>
      <c r="H89" s="232">
        <v>10</v>
      </c>
      <c r="I89" s="185">
        <v>6.32</v>
      </c>
      <c r="J89" s="184">
        <v>10</v>
      </c>
      <c r="K89" s="185">
        <v>15.6</v>
      </c>
      <c r="L89" s="186">
        <v>15.52</v>
      </c>
      <c r="M89" s="235">
        <v>15</v>
      </c>
      <c r="N89" s="114" t="s">
        <v>264</v>
      </c>
      <c r="O89" s="109"/>
      <c r="P89" s="109"/>
      <c r="Q89" s="109"/>
      <c r="R89" s="109"/>
    </row>
    <row r="90" spans="1:18" s="107" customFormat="1" ht="25.5" customHeight="1">
      <c r="A90" s="265" t="s">
        <v>140</v>
      </c>
      <c r="B90" s="244" t="s">
        <v>9</v>
      </c>
      <c r="C90" s="244" t="s">
        <v>10</v>
      </c>
      <c r="D90" s="244"/>
      <c r="E90" s="244"/>
      <c r="F90" s="244"/>
      <c r="G90" s="194">
        <v>22</v>
      </c>
      <c r="H90" s="261">
        <v>12</v>
      </c>
      <c r="I90" s="194">
        <v>0</v>
      </c>
      <c r="J90" s="196">
        <v>15</v>
      </c>
      <c r="K90" s="194">
        <v>188.4</v>
      </c>
      <c r="L90" s="237">
        <v>141.48</v>
      </c>
      <c r="M90" s="238">
        <v>15</v>
      </c>
      <c r="N90" s="164" t="s">
        <v>263</v>
      </c>
      <c r="O90" s="109"/>
      <c r="P90" s="109"/>
      <c r="Q90" s="109"/>
      <c r="R90" s="109"/>
    </row>
    <row r="91" spans="1:18" s="107" customFormat="1" ht="25.5" customHeight="1" thickBot="1">
      <c r="A91" s="255" t="s">
        <v>140</v>
      </c>
      <c r="B91" s="198"/>
      <c r="C91" s="198" t="s">
        <v>139</v>
      </c>
      <c r="D91" s="256"/>
      <c r="E91" s="256"/>
      <c r="F91" s="256"/>
      <c r="G91" s="200">
        <f>SUM(G88:G90)</f>
        <v>22</v>
      </c>
      <c r="H91" s="240">
        <f>SUM(H88:H90)</f>
        <v>23</v>
      </c>
      <c r="I91" s="200">
        <f>SUM(I88:I90)</f>
        <v>7.11</v>
      </c>
      <c r="J91" s="202">
        <f>SUM(J87:J90)</f>
        <v>50</v>
      </c>
      <c r="K91" s="200">
        <f>SUM(K87:K90)</f>
        <v>229</v>
      </c>
      <c r="L91" s="203">
        <f>SUM(L87:L90)</f>
        <v>176.79999999999998</v>
      </c>
      <c r="M91" s="241">
        <f>SUM(M87:M90)</f>
        <v>35</v>
      </c>
      <c r="N91" s="115"/>
      <c r="O91" s="109"/>
      <c r="P91" s="109"/>
      <c r="Q91" s="109"/>
      <c r="R91" s="109"/>
    </row>
    <row r="92" spans="1:18" s="107" customFormat="1" ht="25.5" customHeight="1" thickBot="1">
      <c r="A92" s="268"/>
      <c r="B92" s="269"/>
      <c r="C92" s="269"/>
      <c r="D92" s="270"/>
      <c r="E92" s="270"/>
      <c r="F92" s="270"/>
      <c r="G92" s="257"/>
      <c r="H92" s="257"/>
      <c r="I92" s="257"/>
      <c r="J92" s="257"/>
      <c r="K92" s="257"/>
      <c r="L92" s="257"/>
      <c r="M92" s="271"/>
      <c r="N92" s="161"/>
      <c r="O92" s="109"/>
      <c r="P92" s="109"/>
      <c r="Q92" s="109"/>
      <c r="R92" s="109"/>
    </row>
    <row r="93" spans="1:18" s="107" customFormat="1" ht="21.75" customHeight="1">
      <c r="A93" s="208"/>
      <c r="B93" s="175"/>
      <c r="C93" s="175" t="s">
        <v>48</v>
      </c>
      <c r="D93" s="175"/>
      <c r="E93" s="175"/>
      <c r="F93" s="175"/>
      <c r="G93" s="223"/>
      <c r="H93" s="225"/>
      <c r="I93" s="223"/>
      <c r="J93" s="320"/>
      <c r="K93" s="223"/>
      <c r="L93" s="224"/>
      <c r="M93" s="226"/>
      <c r="N93" s="116"/>
      <c r="O93" s="109"/>
      <c r="P93" s="109"/>
      <c r="Q93" s="109"/>
      <c r="R93" s="109"/>
    </row>
    <row r="94" spans="1:18" s="107" customFormat="1" ht="21.75" customHeight="1">
      <c r="A94" s="322" t="s">
        <v>47</v>
      </c>
      <c r="B94" s="323" t="s">
        <v>5</v>
      </c>
      <c r="C94" s="323" t="s">
        <v>105</v>
      </c>
      <c r="D94" s="229"/>
      <c r="E94" s="229"/>
      <c r="F94" s="229"/>
      <c r="G94" s="221"/>
      <c r="H94" s="293"/>
      <c r="I94" s="221"/>
      <c r="J94" s="324">
        <v>0</v>
      </c>
      <c r="K94" s="325">
        <v>18.2</v>
      </c>
      <c r="L94" s="326">
        <v>18.19</v>
      </c>
      <c r="M94" s="327"/>
      <c r="N94" s="121"/>
      <c r="O94" s="109"/>
      <c r="P94" s="109"/>
      <c r="Q94" s="109"/>
      <c r="R94" s="109"/>
    </row>
    <row r="95" spans="1:18" s="107" customFormat="1" ht="21.75" customHeight="1">
      <c r="A95" s="322" t="s">
        <v>47</v>
      </c>
      <c r="B95" s="323" t="s">
        <v>7</v>
      </c>
      <c r="C95" s="323" t="s">
        <v>24</v>
      </c>
      <c r="D95" s="229"/>
      <c r="E95" s="229"/>
      <c r="F95" s="229"/>
      <c r="G95" s="300"/>
      <c r="H95" s="234"/>
      <c r="I95" s="300"/>
      <c r="J95" s="328">
        <v>0</v>
      </c>
      <c r="K95" s="329">
        <v>0.6</v>
      </c>
      <c r="L95" s="330">
        <v>0.56</v>
      </c>
      <c r="M95" s="331">
        <v>0.5</v>
      </c>
      <c r="N95" s="114" t="s">
        <v>276</v>
      </c>
      <c r="O95" s="109"/>
      <c r="P95" s="109"/>
      <c r="Q95" s="109"/>
      <c r="R95" s="109"/>
    </row>
    <row r="96" spans="1:18" s="107" customFormat="1" ht="21.75" customHeight="1">
      <c r="A96" s="322" t="s">
        <v>47</v>
      </c>
      <c r="B96" s="323" t="s">
        <v>60</v>
      </c>
      <c r="C96" s="323" t="s">
        <v>61</v>
      </c>
      <c r="D96" s="229"/>
      <c r="E96" s="229"/>
      <c r="F96" s="229"/>
      <c r="G96" s="300"/>
      <c r="H96" s="234"/>
      <c r="I96" s="300"/>
      <c r="J96" s="328">
        <v>0</v>
      </c>
      <c r="K96" s="329">
        <v>0.7</v>
      </c>
      <c r="L96" s="330">
        <v>0.62</v>
      </c>
      <c r="M96" s="331">
        <v>0.5</v>
      </c>
      <c r="N96" s="114" t="s">
        <v>276</v>
      </c>
      <c r="O96" s="109"/>
      <c r="P96" s="109"/>
      <c r="Q96" s="109"/>
      <c r="R96" s="109"/>
    </row>
    <row r="97" spans="1:16" ht="21.75" customHeight="1">
      <c r="A97" s="212" t="s">
        <v>47</v>
      </c>
      <c r="B97" s="182" t="s">
        <v>2</v>
      </c>
      <c r="C97" s="228" t="s">
        <v>13</v>
      </c>
      <c r="D97" s="182"/>
      <c r="E97" s="182"/>
      <c r="F97" s="182"/>
      <c r="G97" s="206">
        <v>0</v>
      </c>
      <c r="H97" s="246">
        <v>20.5</v>
      </c>
      <c r="I97" s="206">
        <v>0</v>
      </c>
      <c r="J97" s="312">
        <v>0</v>
      </c>
      <c r="K97" s="206">
        <v>17.6</v>
      </c>
      <c r="L97" s="245">
        <v>13.16</v>
      </c>
      <c r="M97" s="247">
        <v>12</v>
      </c>
      <c r="N97" s="136" t="s">
        <v>276</v>
      </c>
      <c r="O97" s="132"/>
      <c r="P97" s="132"/>
    </row>
    <row r="98" spans="1:16" ht="21.75" customHeight="1">
      <c r="A98" s="190" t="s">
        <v>47</v>
      </c>
      <c r="B98" s="192" t="s">
        <v>29</v>
      </c>
      <c r="C98" s="192" t="s">
        <v>30</v>
      </c>
      <c r="D98" s="182"/>
      <c r="E98" s="182"/>
      <c r="F98" s="182"/>
      <c r="G98" s="185"/>
      <c r="H98" s="232"/>
      <c r="I98" s="185"/>
      <c r="J98" s="184">
        <v>0</v>
      </c>
      <c r="K98" s="185">
        <v>7.3</v>
      </c>
      <c r="L98" s="186">
        <v>7.27</v>
      </c>
      <c r="M98" s="235">
        <v>6</v>
      </c>
      <c r="N98" s="114" t="s">
        <v>276</v>
      </c>
      <c r="O98" s="59"/>
      <c r="P98" s="59"/>
    </row>
    <row r="99" spans="1:16" ht="21.75" customHeight="1">
      <c r="A99" s="243" t="s">
        <v>47</v>
      </c>
      <c r="B99" s="244" t="s">
        <v>127</v>
      </c>
      <c r="C99" s="244" t="s">
        <v>128</v>
      </c>
      <c r="D99" s="182"/>
      <c r="E99" s="182"/>
      <c r="F99" s="182"/>
      <c r="G99" s="185">
        <v>13</v>
      </c>
      <c r="H99" s="232">
        <v>13</v>
      </c>
      <c r="I99" s="185">
        <v>13</v>
      </c>
      <c r="J99" s="184"/>
      <c r="K99" s="185"/>
      <c r="L99" s="186"/>
      <c r="M99" s="235"/>
      <c r="N99" s="114"/>
      <c r="O99" s="59"/>
      <c r="P99" s="59"/>
    </row>
    <row r="100" spans="1:16" ht="21.75" customHeight="1">
      <c r="A100" s="243" t="s">
        <v>47</v>
      </c>
      <c r="B100" s="244" t="s">
        <v>49</v>
      </c>
      <c r="C100" s="244" t="s">
        <v>50</v>
      </c>
      <c r="D100" s="182"/>
      <c r="E100" s="182"/>
      <c r="F100" s="182"/>
      <c r="G100" s="185"/>
      <c r="H100" s="232"/>
      <c r="I100" s="185"/>
      <c r="J100" s="184"/>
      <c r="K100" s="185"/>
      <c r="L100" s="186"/>
      <c r="M100" s="235"/>
      <c r="N100" s="114"/>
      <c r="O100" s="119"/>
      <c r="P100" s="59"/>
    </row>
    <row r="101" spans="1:16" ht="21.75" customHeight="1">
      <c r="A101" s="243" t="s">
        <v>47</v>
      </c>
      <c r="B101" s="244" t="s">
        <v>166</v>
      </c>
      <c r="C101" s="244" t="s">
        <v>187</v>
      </c>
      <c r="D101" s="182"/>
      <c r="E101" s="182"/>
      <c r="F101" s="182"/>
      <c r="G101" s="185">
        <v>130</v>
      </c>
      <c r="H101" s="232">
        <v>150.5</v>
      </c>
      <c r="I101" s="185">
        <v>130</v>
      </c>
      <c r="J101" s="184">
        <v>95.5</v>
      </c>
      <c r="K101" s="185">
        <v>237.8</v>
      </c>
      <c r="L101" s="186">
        <v>121.8</v>
      </c>
      <c r="M101" s="235">
        <v>140</v>
      </c>
      <c r="N101" s="114" t="s">
        <v>213</v>
      </c>
      <c r="O101" s="119"/>
      <c r="P101" s="59"/>
    </row>
    <row r="102" spans="1:16" ht="21.75" customHeight="1">
      <c r="A102" s="212" t="s">
        <v>47</v>
      </c>
      <c r="B102" s="182" t="s">
        <v>3</v>
      </c>
      <c r="C102" s="182" t="s">
        <v>4</v>
      </c>
      <c r="D102" s="182"/>
      <c r="E102" s="182"/>
      <c r="F102" s="182"/>
      <c r="G102" s="185"/>
      <c r="H102" s="232"/>
      <c r="I102" s="185"/>
      <c r="J102" s="184">
        <v>100</v>
      </c>
      <c r="K102" s="185">
        <v>100</v>
      </c>
      <c r="L102" s="186">
        <v>0</v>
      </c>
      <c r="M102" s="235">
        <v>100</v>
      </c>
      <c r="N102" s="114" t="s">
        <v>214</v>
      </c>
      <c r="O102" s="59"/>
      <c r="P102" s="59"/>
    </row>
    <row r="103" spans="1:18" s="107" customFormat="1" ht="21.75" customHeight="1" thickBot="1">
      <c r="A103" s="197" t="s">
        <v>47</v>
      </c>
      <c r="B103" s="198"/>
      <c r="C103" s="198" t="s">
        <v>48</v>
      </c>
      <c r="D103" s="198"/>
      <c r="E103" s="198"/>
      <c r="F103" s="198"/>
      <c r="G103" s="200">
        <f>SUM(G97:G102)</f>
        <v>143</v>
      </c>
      <c r="H103" s="240">
        <f>SUM(H97:H102)</f>
        <v>184</v>
      </c>
      <c r="I103" s="200">
        <f>SUM(I97:I102)</f>
        <v>143</v>
      </c>
      <c r="J103" s="202">
        <f>SUM(J94:J102)</f>
        <v>195.5</v>
      </c>
      <c r="K103" s="200">
        <f>SUM(K94:K102)</f>
        <v>382.2</v>
      </c>
      <c r="L103" s="203">
        <f>SUM(L94:L102)</f>
        <v>161.6</v>
      </c>
      <c r="M103" s="241">
        <f>SUM(M95:M102)</f>
        <v>259</v>
      </c>
      <c r="N103" s="115"/>
      <c r="O103" s="109"/>
      <c r="P103" s="109"/>
      <c r="Q103" s="109"/>
      <c r="R103" s="109"/>
    </row>
    <row r="104" spans="1:18" s="107" customFormat="1" ht="25.5" customHeight="1" thickBot="1">
      <c r="A104" s="204"/>
      <c r="B104" s="204"/>
      <c r="C104" s="204"/>
      <c r="D104" s="204"/>
      <c r="E104" s="204"/>
      <c r="F104" s="204"/>
      <c r="G104" s="221"/>
      <c r="H104" s="221"/>
      <c r="I104" s="221"/>
      <c r="J104" s="221"/>
      <c r="K104" s="221"/>
      <c r="L104" s="221"/>
      <c r="M104" s="222"/>
      <c r="N104" s="111"/>
      <c r="O104" s="109"/>
      <c r="P104" s="109"/>
      <c r="Q104" s="109"/>
      <c r="R104" s="109"/>
    </row>
    <row r="105" spans="1:18" s="107" customFormat="1" ht="21.75" customHeight="1">
      <c r="A105" s="208"/>
      <c r="B105" s="175"/>
      <c r="C105" s="175" t="s">
        <v>107</v>
      </c>
      <c r="D105" s="175"/>
      <c r="E105" s="175"/>
      <c r="F105" s="175"/>
      <c r="G105" s="223"/>
      <c r="H105" s="225"/>
      <c r="I105" s="223"/>
      <c r="J105" s="320"/>
      <c r="K105" s="223"/>
      <c r="L105" s="224"/>
      <c r="M105" s="226"/>
      <c r="N105" s="116"/>
      <c r="O105" s="109"/>
      <c r="P105" s="109"/>
      <c r="Q105" s="109"/>
      <c r="R105" s="109"/>
    </row>
    <row r="106" spans="1:18" s="107" customFormat="1" ht="21.75" customHeight="1">
      <c r="A106" s="227" t="s">
        <v>108</v>
      </c>
      <c r="B106" s="228" t="s">
        <v>5</v>
      </c>
      <c r="C106" s="228" t="s">
        <v>105</v>
      </c>
      <c r="D106" s="229"/>
      <c r="E106" s="229"/>
      <c r="F106" s="229"/>
      <c r="G106" s="230"/>
      <c r="H106" s="242"/>
      <c r="I106" s="230"/>
      <c r="J106" s="313"/>
      <c r="K106" s="230"/>
      <c r="L106" s="231"/>
      <c r="M106" s="233"/>
      <c r="N106" s="123"/>
      <c r="O106" s="109"/>
      <c r="P106" s="109"/>
      <c r="Q106" s="109"/>
      <c r="R106" s="109"/>
    </row>
    <row r="107" spans="1:18" s="60" customFormat="1" ht="21.75" customHeight="1">
      <c r="A107" s="227" t="s">
        <v>108</v>
      </c>
      <c r="B107" s="228" t="s">
        <v>7</v>
      </c>
      <c r="C107" s="228" t="s">
        <v>109</v>
      </c>
      <c r="D107" s="228"/>
      <c r="E107" s="228"/>
      <c r="F107" s="228"/>
      <c r="G107" s="230"/>
      <c r="H107" s="242"/>
      <c r="I107" s="230"/>
      <c r="J107" s="313"/>
      <c r="K107" s="230"/>
      <c r="L107" s="231"/>
      <c r="M107" s="233"/>
      <c r="N107" s="123"/>
      <c r="O107" s="59"/>
      <c r="P107" s="59"/>
      <c r="Q107" s="59"/>
      <c r="R107" s="59"/>
    </row>
    <row r="108" spans="1:18" s="107" customFormat="1" ht="21.75" customHeight="1">
      <c r="A108" s="212" t="s">
        <v>108</v>
      </c>
      <c r="B108" s="182" t="s">
        <v>9</v>
      </c>
      <c r="C108" s="182" t="s">
        <v>10</v>
      </c>
      <c r="D108" s="182"/>
      <c r="E108" s="182"/>
      <c r="F108" s="182"/>
      <c r="G108" s="185">
        <v>0</v>
      </c>
      <c r="H108" s="232">
        <v>45.8</v>
      </c>
      <c r="I108" s="185">
        <v>45.74</v>
      </c>
      <c r="J108" s="184"/>
      <c r="K108" s="185"/>
      <c r="L108" s="186"/>
      <c r="M108" s="235"/>
      <c r="N108" s="114"/>
      <c r="O108" s="109"/>
      <c r="P108" s="109"/>
      <c r="Q108" s="109"/>
      <c r="R108" s="109"/>
    </row>
    <row r="109" spans="1:18" s="107" customFormat="1" ht="21.75" customHeight="1">
      <c r="A109" s="243" t="s">
        <v>108</v>
      </c>
      <c r="B109" s="244" t="s">
        <v>127</v>
      </c>
      <c r="C109" s="244" t="s">
        <v>128</v>
      </c>
      <c r="D109" s="182"/>
      <c r="E109" s="182"/>
      <c r="F109" s="182"/>
      <c r="G109" s="185">
        <v>3</v>
      </c>
      <c r="H109" s="232">
        <v>3</v>
      </c>
      <c r="I109" s="185">
        <v>0</v>
      </c>
      <c r="J109" s="184"/>
      <c r="K109" s="185"/>
      <c r="L109" s="186"/>
      <c r="M109" s="235"/>
      <c r="N109" s="114"/>
      <c r="O109" s="109"/>
      <c r="P109" s="109"/>
      <c r="Q109" s="109"/>
      <c r="R109" s="109"/>
    </row>
    <row r="110" spans="1:18" s="107" customFormat="1" ht="21.75" customHeight="1">
      <c r="A110" s="243" t="s">
        <v>108</v>
      </c>
      <c r="B110" s="244" t="s">
        <v>166</v>
      </c>
      <c r="C110" s="244" t="s">
        <v>187</v>
      </c>
      <c r="D110" s="182"/>
      <c r="E110" s="182"/>
      <c r="F110" s="182"/>
      <c r="G110" s="185">
        <v>25.8</v>
      </c>
      <c r="H110" s="232">
        <v>25.8</v>
      </c>
      <c r="I110" s="185">
        <v>25.8</v>
      </c>
      <c r="J110" s="184"/>
      <c r="K110" s="185"/>
      <c r="L110" s="186"/>
      <c r="M110" s="235"/>
      <c r="N110" s="114"/>
      <c r="O110" s="109"/>
      <c r="P110" s="109"/>
      <c r="Q110" s="109"/>
      <c r="R110" s="109"/>
    </row>
    <row r="111" spans="1:18" s="107" customFormat="1" ht="21.75" customHeight="1">
      <c r="A111" s="243" t="s">
        <v>108</v>
      </c>
      <c r="B111" s="244" t="s">
        <v>135</v>
      </c>
      <c r="C111" s="244" t="s">
        <v>136</v>
      </c>
      <c r="D111" s="182"/>
      <c r="E111" s="182"/>
      <c r="F111" s="182"/>
      <c r="G111" s="185">
        <v>19</v>
      </c>
      <c r="H111" s="232">
        <v>19</v>
      </c>
      <c r="I111" s="185">
        <v>19</v>
      </c>
      <c r="J111" s="184">
        <v>20</v>
      </c>
      <c r="K111" s="185">
        <v>20</v>
      </c>
      <c r="L111" s="186">
        <v>20</v>
      </c>
      <c r="M111" s="235">
        <v>15</v>
      </c>
      <c r="N111" s="114" t="s">
        <v>132</v>
      </c>
      <c r="O111" s="109"/>
      <c r="P111" s="109"/>
      <c r="Q111" s="109"/>
      <c r="R111" s="109"/>
    </row>
    <row r="112" spans="1:14" s="109" customFormat="1" ht="21.75" customHeight="1">
      <c r="A112" s="212" t="s">
        <v>47</v>
      </c>
      <c r="B112" s="182" t="s">
        <v>3</v>
      </c>
      <c r="C112" s="182" t="s">
        <v>4</v>
      </c>
      <c r="D112" s="182"/>
      <c r="E112" s="182"/>
      <c r="F112" s="182"/>
      <c r="G112" s="185"/>
      <c r="H112" s="232"/>
      <c r="I112" s="185"/>
      <c r="J112" s="184"/>
      <c r="K112" s="185"/>
      <c r="L112" s="186"/>
      <c r="M112" s="235"/>
      <c r="N112" s="114"/>
    </row>
    <row r="113" spans="1:18" s="107" customFormat="1" ht="21.75" customHeight="1" thickBot="1">
      <c r="A113" s="197" t="s">
        <v>108</v>
      </c>
      <c r="B113" s="198"/>
      <c r="C113" s="198" t="s">
        <v>107</v>
      </c>
      <c r="D113" s="198"/>
      <c r="E113" s="198"/>
      <c r="F113" s="198"/>
      <c r="G113" s="200">
        <f aca="true" t="shared" si="4" ref="G113:M113">SUM(G106:G112)</f>
        <v>47.8</v>
      </c>
      <c r="H113" s="240">
        <f t="shared" si="4"/>
        <v>93.6</v>
      </c>
      <c r="I113" s="200">
        <f t="shared" si="4"/>
        <v>90.54</v>
      </c>
      <c r="J113" s="202">
        <f t="shared" si="4"/>
        <v>20</v>
      </c>
      <c r="K113" s="200">
        <f t="shared" si="4"/>
        <v>20</v>
      </c>
      <c r="L113" s="203">
        <f t="shared" si="4"/>
        <v>20</v>
      </c>
      <c r="M113" s="241">
        <f t="shared" si="4"/>
        <v>15</v>
      </c>
      <c r="N113" s="115"/>
      <c r="O113" s="109"/>
      <c r="P113" s="109"/>
      <c r="Q113" s="109"/>
      <c r="R113" s="109"/>
    </row>
    <row r="114" spans="1:18" s="107" customFormat="1" ht="25.5" customHeight="1" thickBot="1">
      <c r="A114" s="204"/>
      <c r="B114" s="204"/>
      <c r="C114" s="204"/>
      <c r="D114" s="272"/>
      <c r="E114" s="273"/>
      <c r="F114" s="274"/>
      <c r="G114" s="221"/>
      <c r="H114" s="221"/>
      <c r="I114" s="221"/>
      <c r="J114" s="221"/>
      <c r="K114" s="221"/>
      <c r="L114" s="221"/>
      <c r="M114" s="222"/>
      <c r="N114" s="111"/>
      <c r="O114" s="109"/>
      <c r="P114" s="109"/>
      <c r="Q114" s="109"/>
      <c r="R114" s="109"/>
    </row>
    <row r="115" spans="1:18" s="107" customFormat="1" ht="21.75" customHeight="1">
      <c r="A115" s="208"/>
      <c r="B115" s="175"/>
      <c r="C115" s="175" t="s">
        <v>111</v>
      </c>
      <c r="D115" s="275"/>
      <c r="E115" s="275"/>
      <c r="F115" s="275"/>
      <c r="G115" s="223"/>
      <c r="H115" s="225"/>
      <c r="I115" s="223"/>
      <c r="J115" s="320"/>
      <c r="K115" s="223"/>
      <c r="L115" s="224"/>
      <c r="M115" s="226"/>
      <c r="N115" s="116"/>
      <c r="O115" s="109"/>
      <c r="P115" s="109"/>
      <c r="Q115" s="109"/>
      <c r="R115" s="109"/>
    </row>
    <row r="116" spans="1:18" s="60" customFormat="1" ht="29.25" customHeight="1">
      <c r="A116" s="243" t="s">
        <v>110</v>
      </c>
      <c r="B116" s="244" t="s">
        <v>127</v>
      </c>
      <c r="C116" s="244" t="s">
        <v>128</v>
      </c>
      <c r="D116" s="244"/>
      <c r="E116" s="244"/>
      <c r="F116" s="244"/>
      <c r="G116" s="194"/>
      <c r="H116" s="261"/>
      <c r="I116" s="194"/>
      <c r="J116" s="196"/>
      <c r="K116" s="194"/>
      <c r="L116" s="237"/>
      <c r="M116" s="238"/>
      <c r="N116" s="164"/>
      <c r="O116" s="59"/>
      <c r="P116" s="59"/>
      <c r="Q116" s="59"/>
      <c r="R116" s="59"/>
    </row>
    <row r="117" spans="1:18" s="60" customFormat="1" ht="21.75" customHeight="1">
      <c r="A117" s="243" t="s">
        <v>110</v>
      </c>
      <c r="B117" s="244" t="s">
        <v>166</v>
      </c>
      <c r="C117" s="244" t="s">
        <v>187</v>
      </c>
      <c r="D117" s="244"/>
      <c r="E117" s="244"/>
      <c r="F117" s="244"/>
      <c r="G117" s="194"/>
      <c r="H117" s="261"/>
      <c r="I117" s="194"/>
      <c r="J117" s="196"/>
      <c r="K117" s="194"/>
      <c r="L117" s="237"/>
      <c r="M117" s="238"/>
      <c r="N117" s="125"/>
      <c r="O117" s="59"/>
      <c r="P117" s="59"/>
      <c r="Q117" s="59"/>
      <c r="R117" s="59"/>
    </row>
    <row r="118" spans="1:18" s="60" customFormat="1" ht="21.75" customHeight="1">
      <c r="A118" s="243" t="s">
        <v>110</v>
      </c>
      <c r="B118" s="244" t="s">
        <v>33</v>
      </c>
      <c r="C118" s="244" t="s">
        <v>167</v>
      </c>
      <c r="D118" s="244"/>
      <c r="E118" s="244"/>
      <c r="F118" s="244"/>
      <c r="G118" s="194"/>
      <c r="H118" s="261"/>
      <c r="I118" s="194"/>
      <c r="J118" s="196"/>
      <c r="K118" s="194"/>
      <c r="L118" s="237"/>
      <c r="M118" s="238"/>
      <c r="N118" s="125"/>
      <c r="O118" s="59"/>
      <c r="P118" s="59"/>
      <c r="Q118" s="59"/>
      <c r="R118" s="59"/>
    </row>
    <row r="119" spans="1:18" s="107" customFormat="1" ht="21.75" customHeight="1" thickBot="1">
      <c r="A119" s="197" t="s">
        <v>110</v>
      </c>
      <c r="B119" s="198"/>
      <c r="C119" s="198" t="s">
        <v>111</v>
      </c>
      <c r="D119" s="198"/>
      <c r="E119" s="198"/>
      <c r="F119" s="198"/>
      <c r="G119" s="200"/>
      <c r="H119" s="240"/>
      <c r="I119" s="200"/>
      <c r="J119" s="202"/>
      <c r="K119" s="200"/>
      <c r="L119" s="203"/>
      <c r="M119" s="241"/>
      <c r="N119" s="115"/>
      <c r="O119" s="109"/>
      <c r="P119" s="109"/>
      <c r="Q119" s="109"/>
      <c r="R119" s="109"/>
    </row>
    <row r="120" spans="1:18" s="107" customFormat="1" ht="21.75" customHeight="1" thickBot="1">
      <c r="A120" s="204"/>
      <c r="B120" s="204"/>
      <c r="C120" s="204"/>
      <c r="D120" s="276"/>
      <c r="E120" s="269"/>
      <c r="F120" s="277"/>
      <c r="G120" s="221"/>
      <c r="H120" s="221"/>
      <c r="I120" s="221"/>
      <c r="J120" s="221"/>
      <c r="K120" s="221"/>
      <c r="L120" s="221"/>
      <c r="M120" s="222"/>
      <c r="N120" s="111"/>
      <c r="O120" s="109"/>
      <c r="P120" s="109"/>
      <c r="Q120" s="109"/>
      <c r="R120" s="109"/>
    </row>
    <row r="121" spans="1:18" s="107" customFormat="1" ht="21.75" customHeight="1">
      <c r="A121" s="248"/>
      <c r="B121" s="175"/>
      <c r="C121" s="175" t="s">
        <v>208</v>
      </c>
      <c r="D121" s="175"/>
      <c r="E121" s="175"/>
      <c r="F121" s="175"/>
      <c r="G121" s="225"/>
      <c r="H121" s="225"/>
      <c r="I121" s="267"/>
      <c r="J121" s="320"/>
      <c r="K121" s="225"/>
      <c r="L121" s="223"/>
      <c r="M121" s="226"/>
      <c r="N121" s="116"/>
      <c r="O121" s="109"/>
      <c r="P121" s="109"/>
      <c r="Q121" s="109"/>
      <c r="R121" s="109"/>
    </row>
    <row r="122" spans="1:18" s="107" customFormat="1" ht="21.75" customHeight="1">
      <c r="A122" s="249" t="s">
        <v>209</v>
      </c>
      <c r="B122" s="182" t="s">
        <v>5</v>
      </c>
      <c r="C122" s="182" t="s">
        <v>210</v>
      </c>
      <c r="D122" s="278"/>
      <c r="E122" s="278"/>
      <c r="F122" s="278"/>
      <c r="G122" s="232">
        <v>0</v>
      </c>
      <c r="H122" s="232">
        <v>7.2</v>
      </c>
      <c r="I122" s="187">
        <v>7.13</v>
      </c>
      <c r="J122" s="184"/>
      <c r="K122" s="232"/>
      <c r="L122" s="185"/>
      <c r="M122" s="279"/>
      <c r="N122" s="114"/>
      <c r="O122" s="109"/>
      <c r="P122" s="109"/>
      <c r="Q122" s="109"/>
      <c r="R122" s="109"/>
    </row>
    <row r="123" spans="1:18" s="107" customFormat="1" ht="21.75" customHeight="1" thickBot="1">
      <c r="A123" s="255"/>
      <c r="B123" s="198"/>
      <c r="C123" s="198" t="s">
        <v>208</v>
      </c>
      <c r="D123" s="198"/>
      <c r="E123" s="198"/>
      <c r="F123" s="198"/>
      <c r="G123" s="240">
        <f>SUM(G122)</f>
        <v>0</v>
      </c>
      <c r="H123" s="240">
        <f>SUM(H122)</f>
        <v>7.2</v>
      </c>
      <c r="I123" s="201">
        <f>SUM(I122)</f>
        <v>7.13</v>
      </c>
      <c r="J123" s="202"/>
      <c r="K123" s="240"/>
      <c r="L123" s="200"/>
      <c r="M123" s="241"/>
      <c r="N123" s="115"/>
      <c r="O123" s="109"/>
      <c r="P123" s="109"/>
      <c r="Q123" s="109"/>
      <c r="R123" s="109"/>
    </row>
    <row r="124" spans="1:18" s="107" customFormat="1" ht="25.5" customHeight="1" thickBot="1">
      <c r="A124" s="204"/>
      <c r="B124" s="204"/>
      <c r="C124" s="204"/>
      <c r="D124" s="276"/>
      <c r="E124" s="269"/>
      <c r="F124" s="277"/>
      <c r="G124" s="221"/>
      <c r="H124" s="221"/>
      <c r="I124" s="221"/>
      <c r="J124" s="221"/>
      <c r="K124" s="221"/>
      <c r="L124" s="221"/>
      <c r="M124" s="222"/>
      <c r="N124" s="111"/>
      <c r="O124" s="109"/>
      <c r="P124" s="109"/>
      <c r="Q124" s="109"/>
      <c r="R124" s="109"/>
    </row>
    <row r="125" spans="1:18" s="107" customFormat="1" ht="21.75" customHeight="1">
      <c r="A125" s="208"/>
      <c r="B125" s="175"/>
      <c r="C125" s="175" t="s">
        <v>53</v>
      </c>
      <c r="D125" s="275"/>
      <c r="E125" s="275"/>
      <c r="F125" s="275"/>
      <c r="G125" s="280"/>
      <c r="H125" s="281"/>
      <c r="I125" s="280"/>
      <c r="J125" s="332"/>
      <c r="K125" s="281"/>
      <c r="L125" s="280"/>
      <c r="M125" s="282"/>
      <c r="N125" s="124"/>
      <c r="O125" s="109"/>
      <c r="P125" s="109"/>
      <c r="Q125" s="109"/>
      <c r="R125" s="109"/>
    </row>
    <row r="126" spans="1:16" ht="21.75" customHeight="1">
      <c r="A126" s="212" t="s">
        <v>51</v>
      </c>
      <c r="B126" s="182" t="s">
        <v>166</v>
      </c>
      <c r="C126" s="244" t="s">
        <v>187</v>
      </c>
      <c r="D126" s="182"/>
      <c r="E126" s="182"/>
      <c r="F126" s="182"/>
      <c r="G126" s="185">
        <v>20</v>
      </c>
      <c r="H126" s="232">
        <v>20</v>
      </c>
      <c r="I126" s="185">
        <v>20</v>
      </c>
      <c r="J126" s="184">
        <v>20</v>
      </c>
      <c r="K126" s="232">
        <v>35.5</v>
      </c>
      <c r="L126" s="185">
        <v>20</v>
      </c>
      <c r="M126" s="235">
        <v>20</v>
      </c>
      <c r="N126" s="114" t="s">
        <v>132</v>
      </c>
      <c r="O126" s="119"/>
      <c r="P126" s="59"/>
    </row>
    <row r="127" spans="1:18" s="107" customFormat="1" ht="21.75" customHeight="1" thickBot="1">
      <c r="A127" s="197" t="s">
        <v>51</v>
      </c>
      <c r="B127" s="198"/>
      <c r="C127" s="198" t="s">
        <v>53</v>
      </c>
      <c r="D127" s="198"/>
      <c r="E127" s="198"/>
      <c r="F127" s="198"/>
      <c r="G127" s="200">
        <f>SUM(G125:G126)</f>
        <v>20</v>
      </c>
      <c r="H127" s="240">
        <f aca="true" t="shared" si="5" ref="H127:M127">SUM(H126)</f>
        <v>20</v>
      </c>
      <c r="I127" s="200">
        <f t="shared" si="5"/>
        <v>20</v>
      </c>
      <c r="J127" s="202">
        <f t="shared" si="5"/>
        <v>20</v>
      </c>
      <c r="K127" s="240">
        <f t="shared" si="5"/>
        <v>35.5</v>
      </c>
      <c r="L127" s="369">
        <f t="shared" si="5"/>
        <v>20</v>
      </c>
      <c r="M127" s="241">
        <f t="shared" si="5"/>
        <v>20</v>
      </c>
      <c r="N127" s="115"/>
      <c r="O127" s="109"/>
      <c r="P127" s="109"/>
      <c r="Q127" s="109"/>
      <c r="R127" s="109"/>
    </row>
    <row r="128" spans="1:18" s="107" customFormat="1" ht="21.75" customHeight="1" thickBot="1">
      <c r="A128" s="204"/>
      <c r="B128" s="204"/>
      <c r="C128" s="204"/>
      <c r="D128" s="204"/>
      <c r="E128" s="204"/>
      <c r="F128" s="204"/>
      <c r="G128" s="221"/>
      <c r="H128" s="221"/>
      <c r="I128" s="221"/>
      <c r="J128" s="221"/>
      <c r="K128" s="221"/>
      <c r="L128" s="221"/>
      <c r="M128" s="222"/>
      <c r="N128" s="111"/>
      <c r="O128" s="109"/>
      <c r="P128" s="109"/>
      <c r="Q128" s="109"/>
      <c r="R128" s="109"/>
    </row>
    <row r="129" spans="1:18" s="107" customFormat="1" ht="21.75" customHeight="1">
      <c r="A129" s="248"/>
      <c r="B129" s="175"/>
      <c r="C129" s="175" t="s">
        <v>234</v>
      </c>
      <c r="D129" s="175"/>
      <c r="E129" s="175"/>
      <c r="F129" s="175"/>
      <c r="G129" s="320"/>
      <c r="H129" s="225"/>
      <c r="I129" s="267"/>
      <c r="J129" s="340"/>
      <c r="K129" s="335"/>
      <c r="L129" s="341"/>
      <c r="M129" s="338"/>
      <c r="N129" s="116"/>
      <c r="O129" s="109"/>
      <c r="P129" s="109"/>
      <c r="Q129" s="109"/>
      <c r="R129" s="109"/>
    </row>
    <row r="130" spans="1:18" s="107" customFormat="1" ht="21.75" customHeight="1">
      <c r="A130" s="333" t="s">
        <v>235</v>
      </c>
      <c r="B130" s="334" t="s">
        <v>37</v>
      </c>
      <c r="C130" s="334" t="s">
        <v>38</v>
      </c>
      <c r="D130" s="278"/>
      <c r="E130" s="278"/>
      <c r="F130" s="278"/>
      <c r="G130" s="364"/>
      <c r="H130" s="234"/>
      <c r="I130" s="297"/>
      <c r="J130" s="328">
        <v>0</v>
      </c>
      <c r="K130" s="329">
        <v>5.5</v>
      </c>
      <c r="L130" s="330">
        <v>5.41</v>
      </c>
      <c r="M130" s="343"/>
      <c r="N130" s="114"/>
      <c r="O130" s="109"/>
      <c r="P130" s="109"/>
      <c r="Q130" s="109"/>
      <c r="R130" s="109"/>
    </row>
    <row r="131" spans="1:18" s="107" customFormat="1" ht="21.75" customHeight="1">
      <c r="A131" s="333" t="s">
        <v>235</v>
      </c>
      <c r="B131" s="334" t="s">
        <v>2</v>
      </c>
      <c r="C131" s="334" t="s">
        <v>13</v>
      </c>
      <c r="D131" s="278"/>
      <c r="E131" s="278"/>
      <c r="F131" s="278"/>
      <c r="G131" s="364"/>
      <c r="H131" s="234"/>
      <c r="I131" s="297"/>
      <c r="J131" s="328">
        <v>0</v>
      </c>
      <c r="K131" s="329">
        <v>14.8</v>
      </c>
      <c r="L131" s="330">
        <v>14.75</v>
      </c>
      <c r="M131" s="343"/>
      <c r="N131" s="114"/>
      <c r="O131" s="109"/>
      <c r="P131" s="109"/>
      <c r="Q131" s="109"/>
      <c r="R131" s="109"/>
    </row>
    <row r="132" spans="1:18" s="107" customFormat="1" ht="21.75" customHeight="1">
      <c r="A132" s="333" t="s">
        <v>235</v>
      </c>
      <c r="B132" s="334" t="s">
        <v>29</v>
      </c>
      <c r="C132" s="334" t="s">
        <v>30</v>
      </c>
      <c r="D132" s="278"/>
      <c r="E132" s="278"/>
      <c r="F132" s="278"/>
      <c r="G132" s="364"/>
      <c r="H132" s="234"/>
      <c r="I132" s="297"/>
      <c r="J132" s="328">
        <v>0</v>
      </c>
      <c r="K132" s="329">
        <v>0.4</v>
      </c>
      <c r="L132" s="330">
        <v>0.38</v>
      </c>
      <c r="M132" s="343"/>
      <c r="N132" s="114"/>
      <c r="O132" s="109"/>
      <c r="P132" s="109"/>
      <c r="Q132" s="109"/>
      <c r="R132" s="109"/>
    </row>
    <row r="133" spans="1:18" s="107" customFormat="1" ht="21.75" customHeight="1" thickBot="1">
      <c r="A133" s="255" t="s">
        <v>235</v>
      </c>
      <c r="B133" s="198"/>
      <c r="C133" s="198" t="s">
        <v>234</v>
      </c>
      <c r="D133" s="198"/>
      <c r="E133" s="198"/>
      <c r="F133" s="198"/>
      <c r="G133" s="202"/>
      <c r="H133" s="240"/>
      <c r="I133" s="201"/>
      <c r="J133" s="202">
        <f>SUM(J130:J132)</f>
        <v>0</v>
      </c>
      <c r="K133" s="240">
        <f>SUM(K130:K132)</f>
        <v>20.7</v>
      </c>
      <c r="L133" s="203">
        <f>SUM(L130:L132)</f>
        <v>20.54</v>
      </c>
      <c r="M133" s="339"/>
      <c r="N133" s="115"/>
      <c r="O133" s="109"/>
      <c r="P133" s="109"/>
      <c r="Q133" s="109"/>
      <c r="R133" s="109"/>
    </row>
    <row r="134" spans="1:18" s="107" customFormat="1" ht="21.75" customHeight="1" thickBot="1">
      <c r="A134" s="204"/>
      <c r="B134" s="204"/>
      <c r="C134" s="204"/>
      <c r="D134" s="204"/>
      <c r="E134" s="204"/>
      <c r="F134" s="204"/>
      <c r="G134" s="221"/>
      <c r="H134" s="221"/>
      <c r="I134" s="221"/>
      <c r="J134" s="221"/>
      <c r="K134" s="221"/>
      <c r="L134" s="221"/>
      <c r="M134" s="222"/>
      <c r="N134" s="111"/>
      <c r="O134" s="109"/>
      <c r="P134" s="109"/>
      <c r="Q134" s="109"/>
      <c r="R134" s="109"/>
    </row>
    <row r="135" spans="1:18" s="107" customFormat="1" ht="21.75" customHeight="1">
      <c r="A135" s="248"/>
      <c r="B135" s="175"/>
      <c r="C135" s="175" t="s">
        <v>236</v>
      </c>
      <c r="D135" s="175"/>
      <c r="E135" s="175"/>
      <c r="F135" s="175"/>
      <c r="G135" s="320"/>
      <c r="H135" s="225"/>
      <c r="I135" s="267"/>
      <c r="J135" s="320"/>
      <c r="K135" s="225"/>
      <c r="L135" s="224"/>
      <c r="M135" s="338"/>
      <c r="N135" s="116"/>
      <c r="O135" s="109"/>
      <c r="P135" s="109"/>
      <c r="Q135" s="109"/>
      <c r="R135" s="109"/>
    </row>
    <row r="136" spans="1:18" s="107" customFormat="1" ht="21.75" customHeight="1">
      <c r="A136" s="333" t="s">
        <v>237</v>
      </c>
      <c r="B136" s="334" t="s">
        <v>2</v>
      </c>
      <c r="C136" s="334" t="s">
        <v>13</v>
      </c>
      <c r="D136" s="334"/>
      <c r="E136" s="334"/>
      <c r="F136" s="334"/>
      <c r="G136" s="328"/>
      <c r="H136" s="329"/>
      <c r="I136" s="342"/>
      <c r="J136" s="328">
        <v>0</v>
      </c>
      <c r="K136" s="329">
        <v>16.5</v>
      </c>
      <c r="L136" s="330">
        <v>16.49</v>
      </c>
      <c r="M136" s="343">
        <v>17</v>
      </c>
      <c r="N136" s="114"/>
      <c r="O136" s="109"/>
      <c r="P136" s="109"/>
      <c r="Q136" s="109"/>
      <c r="R136" s="109"/>
    </row>
    <row r="137" spans="1:18" s="107" customFormat="1" ht="21.75" customHeight="1" thickBot="1">
      <c r="A137" s="255" t="s">
        <v>237</v>
      </c>
      <c r="B137" s="198"/>
      <c r="C137" s="198" t="s">
        <v>236</v>
      </c>
      <c r="D137" s="198"/>
      <c r="E137" s="198"/>
      <c r="F137" s="198"/>
      <c r="G137" s="202"/>
      <c r="H137" s="240"/>
      <c r="I137" s="201"/>
      <c r="J137" s="202">
        <f>SUM(J136)</f>
        <v>0</v>
      </c>
      <c r="K137" s="240">
        <f>SUM(K136)</f>
        <v>16.5</v>
      </c>
      <c r="L137" s="203">
        <f>SUM(L136)</f>
        <v>16.49</v>
      </c>
      <c r="M137" s="339">
        <f>SUM(M136)</f>
        <v>17</v>
      </c>
      <c r="N137" s="115"/>
      <c r="O137" s="109"/>
      <c r="P137" s="109"/>
      <c r="Q137" s="109"/>
      <c r="R137" s="109"/>
    </row>
    <row r="138" spans="1:18" s="107" customFormat="1" ht="21.75" customHeight="1" thickBot="1">
      <c r="A138" s="204"/>
      <c r="B138" s="204"/>
      <c r="C138" s="204"/>
      <c r="D138" s="204"/>
      <c r="E138" s="204"/>
      <c r="F138" s="204"/>
      <c r="G138" s="221"/>
      <c r="H138" s="221"/>
      <c r="I138" s="221"/>
      <c r="J138" s="221"/>
      <c r="K138" s="221"/>
      <c r="L138" s="221"/>
      <c r="M138" s="222"/>
      <c r="N138" s="111"/>
      <c r="O138" s="109"/>
      <c r="P138" s="109"/>
      <c r="Q138" s="109"/>
      <c r="R138" s="109"/>
    </row>
    <row r="139" spans="1:18" s="107" customFormat="1" ht="21.75" customHeight="1">
      <c r="A139" s="248"/>
      <c r="B139" s="175"/>
      <c r="C139" s="175" t="s">
        <v>266</v>
      </c>
      <c r="D139" s="175"/>
      <c r="E139" s="175"/>
      <c r="F139" s="175"/>
      <c r="G139" s="320"/>
      <c r="H139" s="225"/>
      <c r="I139" s="224"/>
      <c r="J139" s="292"/>
      <c r="K139" s="225"/>
      <c r="L139" s="225"/>
      <c r="M139" s="365"/>
      <c r="N139" s="165"/>
      <c r="O139" s="109"/>
      <c r="P139" s="109"/>
      <c r="Q139" s="109"/>
      <c r="R139" s="109"/>
    </row>
    <row r="140" spans="1:18" s="107" customFormat="1" ht="38.25" customHeight="1">
      <c r="A140" s="333" t="s">
        <v>267</v>
      </c>
      <c r="B140" s="334" t="s">
        <v>3</v>
      </c>
      <c r="C140" s="334" t="s">
        <v>268</v>
      </c>
      <c r="D140" s="334"/>
      <c r="E140" s="334"/>
      <c r="F140" s="334"/>
      <c r="G140" s="328"/>
      <c r="H140" s="329"/>
      <c r="I140" s="330"/>
      <c r="J140" s="362"/>
      <c r="K140" s="329"/>
      <c r="L140" s="329"/>
      <c r="M140" s="366">
        <v>822</v>
      </c>
      <c r="N140" s="368" t="s">
        <v>269</v>
      </c>
      <c r="O140" s="109"/>
      <c r="P140" s="109"/>
      <c r="Q140" s="109"/>
      <c r="R140" s="109"/>
    </row>
    <row r="141" spans="1:18" s="107" customFormat="1" ht="23.25" customHeight="1" thickBot="1">
      <c r="A141" s="372" t="s">
        <v>267</v>
      </c>
      <c r="B141" s="244" t="s">
        <v>178</v>
      </c>
      <c r="C141" s="244" t="s">
        <v>179</v>
      </c>
      <c r="D141" s="371"/>
      <c r="E141" s="371"/>
      <c r="F141" s="371"/>
      <c r="G141" s="374"/>
      <c r="H141" s="373"/>
      <c r="I141" s="375"/>
      <c r="J141" s="376"/>
      <c r="K141" s="373"/>
      <c r="L141" s="373"/>
      <c r="M141" s="377">
        <v>70</v>
      </c>
      <c r="N141" s="378" t="s">
        <v>281</v>
      </c>
      <c r="O141" s="109"/>
      <c r="P141" s="109"/>
      <c r="Q141" s="109"/>
      <c r="R141" s="109"/>
    </row>
    <row r="142" spans="1:18" s="107" customFormat="1" ht="21.75" customHeight="1" thickBot="1">
      <c r="A142" s="255" t="s">
        <v>267</v>
      </c>
      <c r="B142" s="198"/>
      <c r="C142" s="175" t="s">
        <v>266</v>
      </c>
      <c r="D142" s="198"/>
      <c r="E142" s="198"/>
      <c r="F142" s="198"/>
      <c r="G142" s="202"/>
      <c r="H142" s="240"/>
      <c r="I142" s="203"/>
      <c r="J142" s="295"/>
      <c r="K142" s="240"/>
      <c r="L142" s="240"/>
      <c r="M142" s="367">
        <f>SUM(M140:M141)</f>
        <v>892</v>
      </c>
      <c r="N142" s="157"/>
      <c r="O142" s="109"/>
      <c r="P142" s="109"/>
      <c r="Q142" s="109"/>
      <c r="R142" s="109"/>
    </row>
    <row r="143" spans="1:14" s="109" customFormat="1" ht="25.5" customHeight="1" thickBot="1">
      <c r="A143" s="204"/>
      <c r="B143" s="204"/>
      <c r="C143" s="204"/>
      <c r="D143" s="204"/>
      <c r="E143" s="204"/>
      <c r="F143" s="204"/>
      <c r="G143" s="221"/>
      <c r="H143" s="221"/>
      <c r="I143" s="221"/>
      <c r="J143" s="221"/>
      <c r="K143" s="221"/>
      <c r="L143" s="221"/>
      <c r="M143" s="222"/>
      <c r="N143" s="111"/>
    </row>
    <row r="144" spans="1:18" s="107" customFormat="1" ht="21.75" customHeight="1">
      <c r="A144" s="248"/>
      <c r="B144" s="175"/>
      <c r="C144" s="175" t="s">
        <v>57</v>
      </c>
      <c r="D144" s="175"/>
      <c r="E144" s="175"/>
      <c r="F144" s="175"/>
      <c r="G144" s="223"/>
      <c r="H144" s="225"/>
      <c r="I144" s="223"/>
      <c r="J144" s="223"/>
      <c r="K144" s="223"/>
      <c r="L144" s="223"/>
      <c r="M144" s="226"/>
      <c r="N144" s="116"/>
      <c r="O144" s="109"/>
      <c r="P144" s="109"/>
      <c r="Q144" s="109"/>
      <c r="R144" s="109"/>
    </row>
    <row r="145" spans="1:16" ht="21.75" customHeight="1">
      <c r="A145" s="249" t="s">
        <v>54</v>
      </c>
      <c r="B145" s="182" t="s">
        <v>5</v>
      </c>
      <c r="C145" s="182" t="s">
        <v>8</v>
      </c>
      <c r="D145" s="182"/>
      <c r="E145" s="182"/>
      <c r="F145" s="182"/>
      <c r="G145" s="206">
        <v>30</v>
      </c>
      <c r="H145" s="246">
        <v>110</v>
      </c>
      <c r="I145" s="206">
        <v>49.89</v>
      </c>
      <c r="J145" s="196">
        <v>26</v>
      </c>
      <c r="K145" s="261">
        <v>49</v>
      </c>
      <c r="L145" s="206">
        <v>48.86</v>
      </c>
      <c r="M145" s="247">
        <v>39</v>
      </c>
      <c r="N145" s="133" t="s">
        <v>215</v>
      </c>
      <c r="O145" s="129"/>
      <c r="P145" s="129"/>
    </row>
    <row r="146" spans="1:16" ht="21.75" customHeight="1">
      <c r="A146" s="249" t="s">
        <v>54</v>
      </c>
      <c r="B146" s="182" t="s">
        <v>7</v>
      </c>
      <c r="C146" s="182" t="s">
        <v>24</v>
      </c>
      <c r="D146" s="182"/>
      <c r="E146" s="182"/>
      <c r="F146" s="182"/>
      <c r="G146" s="185">
        <v>50</v>
      </c>
      <c r="H146" s="232">
        <v>40</v>
      </c>
      <c r="I146" s="185">
        <v>18.1</v>
      </c>
      <c r="J146" s="184">
        <v>30</v>
      </c>
      <c r="K146" s="232">
        <v>30</v>
      </c>
      <c r="L146" s="185">
        <v>15.93</v>
      </c>
      <c r="M146" s="235">
        <v>27.5</v>
      </c>
      <c r="N146" s="158" t="s">
        <v>247</v>
      </c>
      <c r="O146" s="59"/>
      <c r="P146" s="59"/>
    </row>
    <row r="147" spans="1:16" ht="21.75" customHeight="1">
      <c r="A147" s="249" t="s">
        <v>54</v>
      </c>
      <c r="B147" s="182" t="s">
        <v>60</v>
      </c>
      <c r="C147" s="182" t="s">
        <v>238</v>
      </c>
      <c r="D147" s="182"/>
      <c r="E147" s="182"/>
      <c r="F147" s="182"/>
      <c r="G147" s="185"/>
      <c r="H147" s="232"/>
      <c r="I147" s="185"/>
      <c r="J147" s="184">
        <v>0</v>
      </c>
      <c r="K147" s="232">
        <v>0.4</v>
      </c>
      <c r="L147" s="185">
        <v>0.4</v>
      </c>
      <c r="M147" s="235"/>
      <c r="N147" s="114"/>
      <c r="O147" s="59"/>
      <c r="P147" s="59"/>
    </row>
    <row r="148" spans="1:16" ht="27" customHeight="1">
      <c r="A148" s="249" t="s">
        <v>54</v>
      </c>
      <c r="B148" s="182" t="s">
        <v>141</v>
      </c>
      <c r="C148" s="182" t="s">
        <v>142</v>
      </c>
      <c r="D148" s="182"/>
      <c r="E148" s="182"/>
      <c r="F148" s="182"/>
      <c r="G148" s="185">
        <v>562.5</v>
      </c>
      <c r="H148" s="232">
        <v>562.5</v>
      </c>
      <c r="I148" s="185">
        <v>522.52</v>
      </c>
      <c r="J148" s="184">
        <v>520</v>
      </c>
      <c r="K148" s="232">
        <v>537.5</v>
      </c>
      <c r="L148" s="185">
        <v>537.5</v>
      </c>
      <c r="M148" s="235">
        <v>538</v>
      </c>
      <c r="N148" s="147" t="s">
        <v>171</v>
      </c>
      <c r="O148" s="59"/>
      <c r="P148" s="59"/>
    </row>
    <row r="149" spans="1:16" ht="21.75" customHeight="1">
      <c r="A149" s="249" t="s">
        <v>54</v>
      </c>
      <c r="B149" s="182" t="s">
        <v>27</v>
      </c>
      <c r="C149" s="182" t="s">
        <v>28</v>
      </c>
      <c r="D149" s="182"/>
      <c r="E149" s="182"/>
      <c r="F149" s="182"/>
      <c r="G149" s="185">
        <v>260</v>
      </c>
      <c r="H149" s="232">
        <v>250</v>
      </c>
      <c r="I149" s="185">
        <v>72.82</v>
      </c>
      <c r="J149" s="184">
        <v>200</v>
      </c>
      <c r="K149" s="232">
        <v>200</v>
      </c>
      <c r="L149" s="185">
        <v>180.91</v>
      </c>
      <c r="M149" s="235">
        <v>200</v>
      </c>
      <c r="N149" s="114" t="s">
        <v>227</v>
      </c>
      <c r="O149" s="59"/>
      <c r="P149" s="59"/>
    </row>
    <row r="150" spans="1:16" ht="47.25" customHeight="1">
      <c r="A150" s="249" t="s">
        <v>54</v>
      </c>
      <c r="B150" s="182" t="s">
        <v>2</v>
      </c>
      <c r="C150" s="182" t="s">
        <v>13</v>
      </c>
      <c r="D150" s="182"/>
      <c r="E150" s="182"/>
      <c r="F150" s="182"/>
      <c r="G150" s="185">
        <v>290</v>
      </c>
      <c r="H150" s="232">
        <v>247.8</v>
      </c>
      <c r="I150" s="185">
        <v>94.84</v>
      </c>
      <c r="J150" s="184">
        <v>272.5</v>
      </c>
      <c r="K150" s="232">
        <v>214.9</v>
      </c>
      <c r="L150" s="185">
        <v>124.26</v>
      </c>
      <c r="M150" s="235">
        <v>270</v>
      </c>
      <c r="N150" s="148" t="s">
        <v>255</v>
      </c>
      <c r="O150" s="129"/>
      <c r="P150" s="129"/>
    </row>
    <row r="151" spans="1:16" ht="23.25" customHeight="1">
      <c r="A151" s="249" t="s">
        <v>54</v>
      </c>
      <c r="B151" s="182" t="s">
        <v>9</v>
      </c>
      <c r="C151" s="182" t="s">
        <v>10</v>
      </c>
      <c r="D151" s="182"/>
      <c r="E151" s="182"/>
      <c r="F151" s="182"/>
      <c r="G151" s="206"/>
      <c r="H151" s="246"/>
      <c r="I151" s="206"/>
      <c r="J151" s="312"/>
      <c r="K151" s="246"/>
      <c r="L151" s="206"/>
      <c r="M151" s="247">
        <v>9</v>
      </c>
      <c r="N151" s="133" t="s">
        <v>270</v>
      </c>
      <c r="O151" s="126"/>
      <c r="P151" s="126"/>
    </row>
    <row r="152" spans="1:16" ht="21.75" customHeight="1">
      <c r="A152" s="249" t="s">
        <v>54</v>
      </c>
      <c r="B152" s="182" t="s">
        <v>29</v>
      </c>
      <c r="C152" s="182" t="s">
        <v>30</v>
      </c>
      <c r="D152" s="244"/>
      <c r="E152" s="244"/>
      <c r="F152" s="244"/>
      <c r="G152" s="194">
        <v>5</v>
      </c>
      <c r="H152" s="261">
        <v>15</v>
      </c>
      <c r="I152" s="194">
        <v>13.07</v>
      </c>
      <c r="J152" s="196">
        <v>10</v>
      </c>
      <c r="K152" s="261">
        <v>10</v>
      </c>
      <c r="L152" s="194">
        <v>0.56</v>
      </c>
      <c r="M152" s="238">
        <v>8</v>
      </c>
      <c r="N152" s="114"/>
      <c r="O152" s="59"/>
      <c r="P152" s="59"/>
    </row>
    <row r="153" spans="1:16" ht="21.75" customHeight="1">
      <c r="A153" s="249" t="s">
        <v>54</v>
      </c>
      <c r="B153" s="182" t="s">
        <v>145</v>
      </c>
      <c r="C153" s="182" t="s">
        <v>146</v>
      </c>
      <c r="D153" s="244"/>
      <c r="E153" s="244"/>
      <c r="F153" s="244"/>
      <c r="G153" s="194"/>
      <c r="H153" s="261"/>
      <c r="I153" s="194"/>
      <c r="J153" s="196"/>
      <c r="K153" s="261"/>
      <c r="L153" s="194"/>
      <c r="M153" s="238"/>
      <c r="N153" s="114"/>
      <c r="O153" s="59"/>
      <c r="P153" s="59"/>
    </row>
    <row r="154" spans="1:16" ht="25.5" customHeight="1">
      <c r="A154" s="249" t="s">
        <v>54</v>
      </c>
      <c r="B154" s="283" t="s">
        <v>52</v>
      </c>
      <c r="C154" s="182" t="s">
        <v>205</v>
      </c>
      <c r="D154" s="244"/>
      <c r="E154" s="244"/>
      <c r="F154" s="244"/>
      <c r="G154" s="194">
        <v>0</v>
      </c>
      <c r="H154" s="261">
        <v>15</v>
      </c>
      <c r="I154" s="194">
        <v>15</v>
      </c>
      <c r="J154" s="196">
        <v>10</v>
      </c>
      <c r="K154" s="261">
        <v>10</v>
      </c>
      <c r="L154" s="194">
        <v>10</v>
      </c>
      <c r="M154" s="238">
        <v>10</v>
      </c>
      <c r="N154" s="114" t="s">
        <v>212</v>
      </c>
      <c r="O154" s="59"/>
      <c r="P154" s="59"/>
    </row>
    <row r="155" spans="1:16" ht="21.75" customHeight="1">
      <c r="A155" s="249" t="s">
        <v>54</v>
      </c>
      <c r="B155" s="182" t="s">
        <v>94</v>
      </c>
      <c r="C155" s="182" t="s">
        <v>95</v>
      </c>
      <c r="D155" s="244"/>
      <c r="E155" s="244"/>
      <c r="F155" s="244"/>
      <c r="G155" s="230"/>
      <c r="H155" s="242"/>
      <c r="I155" s="230"/>
      <c r="J155" s="313">
        <v>0</v>
      </c>
      <c r="K155" s="242">
        <v>30.5</v>
      </c>
      <c r="L155" s="230">
        <v>30.5</v>
      </c>
      <c r="M155" s="233"/>
      <c r="N155" s="123" t="s">
        <v>239</v>
      </c>
      <c r="O155" s="59"/>
      <c r="P155" s="59"/>
    </row>
    <row r="156" spans="1:18" ht="54.75" customHeight="1">
      <c r="A156" s="249" t="s">
        <v>54</v>
      </c>
      <c r="B156" s="182" t="s">
        <v>3</v>
      </c>
      <c r="C156" s="182" t="s">
        <v>4</v>
      </c>
      <c r="D156" s="284"/>
      <c r="E156" s="284"/>
      <c r="F156" s="284"/>
      <c r="G156" s="285">
        <v>150</v>
      </c>
      <c r="H156" s="286">
        <v>302.1</v>
      </c>
      <c r="I156" s="285">
        <v>0</v>
      </c>
      <c r="J156" s="336">
        <v>850</v>
      </c>
      <c r="K156" s="286">
        <v>892.4</v>
      </c>
      <c r="L156" s="285">
        <v>470.07</v>
      </c>
      <c r="M156" s="287">
        <v>850</v>
      </c>
      <c r="N156" s="146" t="s">
        <v>256</v>
      </c>
      <c r="O156" s="127"/>
      <c r="P156" s="127"/>
      <c r="Q156" s="118"/>
      <c r="R156" s="118"/>
    </row>
    <row r="157" spans="1:18" ht="21.75" customHeight="1">
      <c r="A157" s="249" t="s">
        <v>54</v>
      </c>
      <c r="B157" s="182" t="s">
        <v>119</v>
      </c>
      <c r="C157" s="182" t="s">
        <v>120</v>
      </c>
      <c r="D157" s="288"/>
      <c r="E157" s="288"/>
      <c r="F157" s="288"/>
      <c r="G157" s="289">
        <v>130</v>
      </c>
      <c r="H157" s="290">
        <v>130</v>
      </c>
      <c r="I157" s="289">
        <v>0</v>
      </c>
      <c r="J157" s="337">
        <v>400</v>
      </c>
      <c r="K157" s="290">
        <v>400</v>
      </c>
      <c r="L157" s="289">
        <v>0</v>
      </c>
      <c r="M157" s="291">
        <v>400</v>
      </c>
      <c r="N157" s="149" t="s">
        <v>220</v>
      </c>
      <c r="O157" s="127"/>
      <c r="P157" s="128"/>
      <c r="Q157" s="118"/>
      <c r="R157" s="118"/>
    </row>
    <row r="158" spans="1:18" s="107" customFormat="1" ht="21.75" customHeight="1" thickBot="1">
      <c r="A158" s="255" t="s">
        <v>54</v>
      </c>
      <c r="B158" s="198"/>
      <c r="C158" s="198" t="s">
        <v>57</v>
      </c>
      <c r="D158" s="198"/>
      <c r="E158" s="198"/>
      <c r="F158" s="198"/>
      <c r="G158" s="202">
        <f aca="true" t="shared" si="6" ref="G158:M158">SUM(G145:G157)</f>
        <v>1477.5</v>
      </c>
      <c r="H158" s="240">
        <f t="shared" si="6"/>
        <v>1672.4</v>
      </c>
      <c r="I158" s="200">
        <f t="shared" si="6"/>
        <v>786.24</v>
      </c>
      <c r="J158" s="202">
        <f t="shared" si="6"/>
        <v>2318.5</v>
      </c>
      <c r="K158" s="240">
        <f t="shared" si="6"/>
        <v>2374.7</v>
      </c>
      <c r="L158" s="200">
        <f t="shared" si="6"/>
        <v>1418.99</v>
      </c>
      <c r="M158" s="241">
        <f t="shared" si="6"/>
        <v>2351.5</v>
      </c>
      <c r="N158" s="115"/>
      <c r="O158" s="109"/>
      <c r="P158" s="109"/>
      <c r="Q158" s="109"/>
      <c r="R158" s="109"/>
    </row>
    <row r="159" spans="1:18" s="107" customFormat="1" ht="25.5" customHeight="1" thickBot="1">
      <c r="A159" s="204"/>
      <c r="B159" s="204"/>
      <c r="C159" s="204"/>
      <c r="D159" s="204"/>
      <c r="E159" s="204"/>
      <c r="F159" s="204"/>
      <c r="G159" s="221"/>
      <c r="H159" s="221"/>
      <c r="I159" s="221"/>
      <c r="J159" s="221"/>
      <c r="K159" s="221"/>
      <c r="L159" s="221"/>
      <c r="M159" s="222"/>
      <c r="N159" s="111"/>
      <c r="O159" s="109"/>
      <c r="P159" s="109"/>
      <c r="Q159" s="109"/>
      <c r="R159" s="109"/>
    </row>
    <row r="160" spans="1:18" s="107" customFormat="1" ht="21.75" customHeight="1">
      <c r="A160" s="248"/>
      <c r="B160" s="175"/>
      <c r="C160" s="175" t="s">
        <v>114</v>
      </c>
      <c r="D160" s="175"/>
      <c r="E160" s="175"/>
      <c r="F160" s="175"/>
      <c r="G160" s="223"/>
      <c r="H160" s="225"/>
      <c r="I160" s="223"/>
      <c r="J160" s="320"/>
      <c r="K160" s="225"/>
      <c r="L160" s="224"/>
      <c r="M160" s="226"/>
      <c r="N160" s="116"/>
      <c r="O160" s="109"/>
      <c r="P160" s="109"/>
      <c r="Q160" s="109"/>
      <c r="R160" s="109"/>
    </row>
    <row r="161" spans="1:18" s="60" customFormat="1" ht="21.75" customHeight="1">
      <c r="A161" s="249" t="s">
        <v>113</v>
      </c>
      <c r="B161" s="182" t="s">
        <v>2</v>
      </c>
      <c r="C161" s="182" t="s">
        <v>13</v>
      </c>
      <c r="D161" s="182"/>
      <c r="E161" s="182"/>
      <c r="F161" s="182"/>
      <c r="G161" s="185">
        <v>40</v>
      </c>
      <c r="H161" s="232">
        <v>40</v>
      </c>
      <c r="I161" s="185">
        <v>39.2</v>
      </c>
      <c r="J161" s="184">
        <v>40</v>
      </c>
      <c r="K161" s="232">
        <v>40</v>
      </c>
      <c r="L161" s="186">
        <v>39.2</v>
      </c>
      <c r="M161" s="235">
        <v>40</v>
      </c>
      <c r="N161" s="114"/>
      <c r="O161" s="59"/>
      <c r="P161" s="59"/>
      <c r="Q161" s="59"/>
      <c r="R161" s="59"/>
    </row>
    <row r="162" spans="1:18" s="107" customFormat="1" ht="21.75" customHeight="1" thickBot="1">
      <c r="A162" s="255" t="s">
        <v>113</v>
      </c>
      <c r="B162" s="198"/>
      <c r="C162" s="198" t="s">
        <v>114</v>
      </c>
      <c r="D162" s="198"/>
      <c r="E162" s="198"/>
      <c r="F162" s="198"/>
      <c r="G162" s="200">
        <f aca="true" t="shared" si="7" ref="G162:M162">SUM(G161:G161)</f>
        <v>40</v>
      </c>
      <c r="H162" s="240">
        <f t="shared" si="7"/>
        <v>40</v>
      </c>
      <c r="I162" s="200">
        <f t="shared" si="7"/>
        <v>39.2</v>
      </c>
      <c r="J162" s="202">
        <f t="shared" si="7"/>
        <v>40</v>
      </c>
      <c r="K162" s="240">
        <f t="shared" si="7"/>
        <v>40</v>
      </c>
      <c r="L162" s="203">
        <f t="shared" si="7"/>
        <v>39.2</v>
      </c>
      <c r="M162" s="241">
        <f t="shared" si="7"/>
        <v>40</v>
      </c>
      <c r="N162" s="115"/>
      <c r="O162" s="109"/>
      <c r="P162" s="109"/>
      <c r="Q162" s="109"/>
      <c r="R162" s="109"/>
    </row>
    <row r="163" spans="1:18" s="107" customFormat="1" ht="21.75" customHeight="1" thickBot="1">
      <c r="A163" s="204"/>
      <c r="B163" s="204"/>
      <c r="C163" s="204"/>
      <c r="D163" s="204"/>
      <c r="E163" s="204"/>
      <c r="F163" s="204"/>
      <c r="G163" s="221"/>
      <c r="H163" s="221"/>
      <c r="I163" s="221"/>
      <c r="J163" s="221"/>
      <c r="K163" s="221"/>
      <c r="L163" s="221"/>
      <c r="M163" s="222"/>
      <c r="N163" s="111"/>
      <c r="O163" s="109"/>
      <c r="P163" s="109"/>
      <c r="Q163" s="109"/>
      <c r="R163" s="109"/>
    </row>
    <row r="164" spans="1:18" s="107" customFormat="1" ht="21.75" customHeight="1">
      <c r="A164" s="248"/>
      <c r="B164" s="175"/>
      <c r="C164" s="175" t="s">
        <v>104</v>
      </c>
      <c r="D164" s="175"/>
      <c r="E164" s="175"/>
      <c r="F164" s="175"/>
      <c r="G164" s="292"/>
      <c r="H164" s="292"/>
      <c r="I164" s="223"/>
      <c r="J164" s="320"/>
      <c r="K164" s="225"/>
      <c r="L164" s="224"/>
      <c r="M164" s="226"/>
      <c r="N164" s="165"/>
      <c r="O164" s="109"/>
      <c r="P164" s="109"/>
      <c r="Q164" s="109"/>
      <c r="R164" s="109"/>
    </row>
    <row r="165" spans="1:16" ht="21.75" customHeight="1">
      <c r="A165" s="249" t="s">
        <v>58</v>
      </c>
      <c r="B165" s="182" t="s">
        <v>2</v>
      </c>
      <c r="C165" s="182" t="s">
        <v>13</v>
      </c>
      <c r="D165" s="182"/>
      <c r="E165" s="182"/>
      <c r="F165" s="182"/>
      <c r="G165" s="294">
        <v>85</v>
      </c>
      <c r="H165" s="294">
        <v>85</v>
      </c>
      <c r="I165" s="185">
        <v>37.06</v>
      </c>
      <c r="J165" s="184">
        <v>90</v>
      </c>
      <c r="K165" s="232">
        <v>90</v>
      </c>
      <c r="L165" s="186">
        <v>81.6</v>
      </c>
      <c r="M165" s="235">
        <v>90</v>
      </c>
      <c r="N165" s="153" t="s">
        <v>122</v>
      </c>
      <c r="O165" s="59"/>
      <c r="P165" s="59"/>
    </row>
    <row r="166" spans="1:18" s="117" customFormat="1" ht="21.75" customHeight="1" thickBot="1">
      <c r="A166" s="255" t="s">
        <v>58</v>
      </c>
      <c r="B166" s="198"/>
      <c r="C166" s="198" t="s">
        <v>104</v>
      </c>
      <c r="D166" s="198"/>
      <c r="E166" s="198"/>
      <c r="F166" s="198"/>
      <c r="G166" s="295">
        <f aca="true" t="shared" si="8" ref="G166:M166">SUM(G165:G165)</f>
        <v>85</v>
      </c>
      <c r="H166" s="295">
        <f t="shared" si="8"/>
        <v>85</v>
      </c>
      <c r="I166" s="200">
        <f t="shared" si="8"/>
        <v>37.06</v>
      </c>
      <c r="J166" s="202">
        <f t="shared" si="8"/>
        <v>90</v>
      </c>
      <c r="K166" s="240">
        <f t="shared" si="8"/>
        <v>90</v>
      </c>
      <c r="L166" s="203">
        <f t="shared" si="8"/>
        <v>81.6</v>
      </c>
      <c r="M166" s="241">
        <f t="shared" si="8"/>
        <v>90</v>
      </c>
      <c r="N166" s="157"/>
      <c r="O166" s="109"/>
      <c r="P166" s="109"/>
      <c r="Q166" s="109"/>
      <c r="R166" s="109"/>
    </row>
    <row r="167" spans="1:14" s="109" customFormat="1" ht="25.5" customHeight="1" thickBot="1">
      <c r="A167" s="204"/>
      <c r="B167" s="204"/>
      <c r="C167" s="204"/>
      <c r="D167" s="204"/>
      <c r="E167" s="204"/>
      <c r="F167" s="204"/>
      <c r="G167" s="221"/>
      <c r="H167" s="221"/>
      <c r="I167" s="221"/>
      <c r="J167" s="221"/>
      <c r="K167" s="221"/>
      <c r="L167" s="221"/>
      <c r="M167" s="222"/>
      <c r="N167" s="111"/>
    </row>
    <row r="168" spans="1:14" s="109" customFormat="1" ht="21.75" customHeight="1">
      <c r="A168" s="248"/>
      <c r="B168" s="175"/>
      <c r="C168" s="175" t="s">
        <v>97</v>
      </c>
      <c r="D168" s="175"/>
      <c r="E168" s="175"/>
      <c r="F168" s="175"/>
      <c r="G168" s="223"/>
      <c r="H168" s="225"/>
      <c r="I168" s="223"/>
      <c r="J168" s="320"/>
      <c r="K168" s="225"/>
      <c r="L168" s="224"/>
      <c r="M168" s="226"/>
      <c r="N168" s="116"/>
    </row>
    <row r="169" spans="1:18" s="112" customFormat="1" ht="21.75" customHeight="1">
      <c r="A169" s="249" t="s">
        <v>96</v>
      </c>
      <c r="B169" s="182" t="s">
        <v>2</v>
      </c>
      <c r="C169" s="182" t="s">
        <v>13</v>
      </c>
      <c r="D169" s="182"/>
      <c r="E169" s="182"/>
      <c r="F169" s="182"/>
      <c r="G169" s="206">
        <v>24</v>
      </c>
      <c r="H169" s="246">
        <v>24</v>
      </c>
      <c r="I169" s="206">
        <v>13.76</v>
      </c>
      <c r="J169" s="312">
        <v>15</v>
      </c>
      <c r="K169" s="246">
        <v>15</v>
      </c>
      <c r="L169" s="245">
        <v>3.01</v>
      </c>
      <c r="M169" s="247">
        <v>10</v>
      </c>
      <c r="N169" s="135" t="s">
        <v>170</v>
      </c>
      <c r="O169" s="138"/>
      <c r="P169" s="59"/>
      <c r="Q169" s="59"/>
      <c r="R169" s="59"/>
    </row>
    <row r="170" spans="1:18" s="107" customFormat="1" ht="21.75" customHeight="1" thickBot="1">
      <c r="A170" s="255" t="s">
        <v>96</v>
      </c>
      <c r="B170" s="198"/>
      <c r="C170" s="198" t="s">
        <v>97</v>
      </c>
      <c r="D170" s="198"/>
      <c r="E170" s="198"/>
      <c r="F170" s="198"/>
      <c r="G170" s="200">
        <f>SUM(G168:G169)</f>
        <v>24</v>
      </c>
      <c r="H170" s="240">
        <f aca="true" t="shared" si="9" ref="H170:M170">SUM(H169)</f>
        <v>24</v>
      </c>
      <c r="I170" s="200">
        <f t="shared" si="9"/>
        <v>13.76</v>
      </c>
      <c r="J170" s="202">
        <f t="shared" si="9"/>
        <v>15</v>
      </c>
      <c r="K170" s="240">
        <f t="shared" si="9"/>
        <v>15</v>
      </c>
      <c r="L170" s="203">
        <f t="shared" si="9"/>
        <v>3.01</v>
      </c>
      <c r="M170" s="241">
        <f t="shared" si="9"/>
        <v>10</v>
      </c>
      <c r="N170" s="115"/>
      <c r="O170" s="109"/>
      <c r="P170" s="109"/>
      <c r="Q170" s="109"/>
      <c r="R170" s="109"/>
    </row>
    <row r="171" spans="1:18" s="107" customFormat="1" ht="25.5" customHeight="1" thickBot="1">
      <c r="A171" s="204"/>
      <c r="B171" s="204"/>
      <c r="C171" s="204"/>
      <c r="D171" s="204"/>
      <c r="E171" s="204"/>
      <c r="F171" s="204"/>
      <c r="G171" s="221"/>
      <c r="H171" s="221"/>
      <c r="I171" s="221"/>
      <c r="J171" s="221"/>
      <c r="K171" s="221"/>
      <c r="L171" s="221"/>
      <c r="M171" s="222"/>
      <c r="N171" s="111"/>
      <c r="O171" s="109"/>
      <c r="P171" s="109"/>
      <c r="Q171" s="109"/>
      <c r="R171" s="109"/>
    </row>
    <row r="172" spans="1:18" s="107" customFormat="1" ht="21.75" customHeight="1">
      <c r="A172" s="248"/>
      <c r="B172" s="175"/>
      <c r="C172" s="175" t="s">
        <v>64</v>
      </c>
      <c r="D172" s="175"/>
      <c r="E172" s="175"/>
      <c r="F172" s="175"/>
      <c r="G172" s="223"/>
      <c r="H172" s="225"/>
      <c r="I172" s="223"/>
      <c r="J172" s="320"/>
      <c r="K172" s="225"/>
      <c r="L172" s="224"/>
      <c r="M172" s="226"/>
      <c r="N172" s="116"/>
      <c r="O172" s="109"/>
      <c r="P172" s="109"/>
      <c r="Q172" s="109"/>
      <c r="R172" s="109"/>
    </row>
    <row r="173" spans="1:18" s="163" customFormat="1" ht="21.75" customHeight="1">
      <c r="A173" s="250" t="s">
        <v>59</v>
      </c>
      <c r="B173" s="228" t="s">
        <v>74</v>
      </c>
      <c r="C173" s="228" t="s">
        <v>75</v>
      </c>
      <c r="D173" s="228"/>
      <c r="E173" s="228"/>
      <c r="F173" s="228"/>
      <c r="G173" s="230">
        <v>1</v>
      </c>
      <c r="H173" s="242">
        <v>1</v>
      </c>
      <c r="I173" s="230">
        <v>0</v>
      </c>
      <c r="J173" s="313"/>
      <c r="K173" s="242"/>
      <c r="L173" s="231"/>
      <c r="M173" s="233"/>
      <c r="N173" s="170"/>
      <c r="O173" s="162"/>
      <c r="P173" s="162"/>
      <c r="Q173" s="162"/>
      <c r="R173" s="162"/>
    </row>
    <row r="174" spans="1:18" s="60" customFormat="1" ht="21.75" customHeight="1">
      <c r="A174" s="249" t="s">
        <v>59</v>
      </c>
      <c r="B174" s="182" t="s">
        <v>5</v>
      </c>
      <c r="C174" s="182" t="s">
        <v>8</v>
      </c>
      <c r="D174" s="182"/>
      <c r="E174" s="182"/>
      <c r="F174" s="182"/>
      <c r="G174" s="185"/>
      <c r="H174" s="232">
        <v>57.7</v>
      </c>
      <c r="I174" s="185">
        <v>57.61</v>
      </c>
      <c r="J174" s="184"/>
      <c r="K174" s="232"/>
      <c r="L174" s="186"/>
      <c r="M174" s="235"/>
      <c r="N174" s="114"/>
      <c r="O174" s="119"/>
      <c r="P174" s="59"/>
      <c r="Q174" s="59"/>
      <c r="R174" s="59"/>
    </row>
    <row r="175" spans="1:16" ht="21.75" customHeight="1">
      <c r="A175" s="249" t="s">
        <v>59</v>
      </c>
      <c r="B175" s="182" t="s">
        <v>7</v>
      </c>
      <c r="C175" s="182" t="s">
        <v>24</v>
      </c>
      <c r="D175" s="182"/>
      <c r="E175" s="182"/>
      <c r="F175" s="182"/>
      <c r="G175" s="185">
        <v>5</v>
      </c>
      <c r="H175" s="232">
        <v>19.8</v>
      </c>
      <c r="I175" s="185">
        <v>18.63</v>
      </c>
      <c r="J175" s="184">
        <v>15</v>
      </c>
      <c r="K175" s="232">
        <v>15</v>
      </c>
      <c r="L175" s="186">
        <v>3.12</v>
      </c>
      <c r="M175" s="235">
        <v>15</v>
      </c>
      <c r="N175" s="114"/>
      <c r="O175" s="59"/>
      <c r="P175" s="59"/>
    </row>
    <row r="176" spans="1:16" ht="21.75" customHeight="1">
      <c r="A176" s="249" t="s">
        <v>59</v>
      </c>
      <c r="B176" s="182" t="s">
        <v>60</v>
      </c>
      <c r="C176" s="182" t="s">
        <v>61</v>
      </c>
      <c r="D176" s="182"/>
      <c r="E176" s="182"/>
      <c r="F176" s="182"/>
      <c r="G176" s="185">
        <v>2</v>
      </c>
      <c r="H176" s="232">
        <v>3</v>
      </c>
      <c r="I176" s="185">
        <v>2.28</v>
      </c>
      <c r="J176" s="184">
        <v>0</v>
      </c>
      <c r="K176" s="232">
        <v>7.5</v>
      </c>
      <c r="L176" s="186">
        <v>2.75</v>
      </c>
      <c r="M176" s="235"/>
      <c r="N176" s="114"/>
      <c r="O176" s="59"/>
      <c r="P176" s="59"/>
    </row>
    <row r="177" spans="1:16" ht="30" customHeight="1">
      <c r="A177" s="249" t="s">
        <v>59</v>
      </c>
      <c r="B177" s="182" t="s">
        <v>2</v>
      </c>
      <c r="C177" s="182" t="s">
        <v>13</v>
      </c>
      <c r="D177" s="182"/>
      <c r="E177" s="182"/>
      <c r="F177" s="182"/>
      <c r="G177" s="196">
        <v>2319.4</v>
      </c>
      <c r="H177" s="261">
        <v>2572.9</v>
      </c>
      <c r="I177" s="195">
        <v>1682.34</v>
      </c>
      <c r="J177" s="196">
        <v>250</v>
      </c>
      <c r="K177" s="261">
        <v>692.5</v>
      </c>
      <c r="L177" s="237">
        <v>186.59</v>
      </c>
      <c r="M177" s="235">
        <v>250</v>
      </c>
      <c r="N177" s="152" t="s">
        <v>257</v>
      </c>
      <c r="O177" s="127"/>
      <c r="P177" s="59"/>
    </row>
    <row r="178" spans="1:16" ht="21.75" customHeight="1">
      <c r="A178" s="249" t="s">
        <v>59</v>
      </c>
      <c r="B178" s="182" t="s">
        <v>9</v>
      </c>
      <c r="C178" s="182" t="s">
        <v>10</v>
      </c>
      <c r="D178" s="182"/>
      <c r="E178" s="182"/>
      <c r="F178" s="182"/>
      <c r="G178" s="185">
        <v>381.6</v>
      </c>
      <c r="H178" s="232">
        <v>381.6</v>
      </c>
      <c r="I178" s="185">
        <v>305.77</v>
      </c>
      <c r="J178" s="184"/>
      <c r="K178" s="232"/>
      <c r="L178" s="186"/>
      <c r="M178" s="235"/>
      <c r="N178" s="152" t="s">
        <v>223</v>
      </c>
      <c r="O178" s="127"/>
      <c r="P178" s="59"/>
    </row>
    <row r="179" spans="1:16" ht="21.75" customHeight="1">
      <c r="A179" s="249" t="s">
        <v>59</v>
      </c>
      <c r="B179" s="182" t="s">
        <v>29</v>
      </c>
      <c r="C179" s="182" t="s">
        <v>30</v>
      </c>
      <c r="D179" s="182"/>
      <c r="E179" s="182"/>
      <c r="F179" s="182"/>
      <c r="G179" s="206">
        <v>0</v>
      </c>
      <c r="H179" s="246">
        <v>4</v>
      </c>
      <c r="I179" s="206">
        <v>3.84</v>
      </c>
      <c r="J179" s="312">
        <v>3.5</v>
      </c>
      <c r="K179" s="246">
        <v>4</v>
      </c>
      <c r="L179" s="245">
        <v>3.62</v>
      </c>
      <c r="M179" s="247">
        <v>5</v>
      </c>
      <c r="N179" s="139" t="s">
        <v>258</v>
      </c>
      <c r="O179" s="127"/>
      <c r="P179" s="59"/>
    </row>
    <row r="180" spans="1:16" ht="21.75" customHeight="1">
      <c r="A180" s="249" t="s">
        <v>59</v>
      </c>
      <c r="B180" s="182" t="s">
        <v>3</v>
      </c>
      <c r="C180" s="182" t="s">
        <v>4</v>
      </c>
      <c r="D180" s="182"/>
      <c r="E180" s="182"/>
      <c r="F180" s="182"/>
      <c r="G180" s="185">
        <v>6000.5</v>
      </c>
      <c r="H180" s="232">
        <v>6300.5</v>
      </c>
      <c r="I180" s="185">
        <v>5157.23</v>
      </c>
      <c r="J180" s="184"/>
      <c r="K180" s="232"/>
      <c r="L180" s="186"/>
      <c r="M180" s="235"/>
      <c r="N180" s="147" t="s">
        <v>222</v>
      </c>
      <c r="O180" s="59"/>
      <c r="P180" s="59"/>
    </row>
    <row r="181" spans="1:16" ht="26.25" customHeight="1">
      <c r="A181" s="265" t="s">
        <v>59</v>
      </c>
      <c r="B181" s="244" t="s">
        <v>3</v>
      </c>
      <c r="C181" s="182" t="s">
        <v>4</v>
      </c>
      <c r="D181" s="244"/>
      <c r="E181" s="244"/>
      <c r="F181" s="244"/>
      <c r="G181" s="194">
        <v>770</v>
      </c>
      <c r="H181" s="261">
        <v>770</v>
      </c>
      <c r="I181" s="194">
        <v>770</v>
      </c>
      <c r="J181" s="196"/>
      <c r="K181" s="261"/>
      <c r="L181" s="237"/>
      <c r="M181" s="238"/>
      <c r="N181" s="164" t="s">
        <v>221</v>
      </c>
      <c r="O181" s="59"/>
      <c r="P181" s="59"/>
    </row>
    <row r="182" spans="1:16" ht="21.75" customHeight="1">
      <c r="A182" s="265" t="s">
        <v>59</v>
      </c>
      <c r="B182" s="244" t="s">
        <v>3</v>
      </c>
      <c r="C182" s="182" t="s">
        <v>4</v>
      </c>
      <c r="D182" s="244"/>
      <c r="E182" s="244"/>
      <c r="F182" s="244"/>
      <c r="G182" s="194">
        <v>100</v>
      </c>
      <c r="H182" s="261">
        <v>100</v>
      </c>
      <c r="I182" s="194">
        <v>0</v>
      </c>
      <c r="J182" s="196"/>
      <c r="K182" s="261"/>
      <c r="L182" s="237"/>
      <c r="M182" s="238"/>
      <c r="N182" s="164"/>
      <c r="O182" s="59"/>
      <c r="P182" s="59"/>
    </row>
    <row r="183" spans="1:16" ht="21.75" customHeight="1">
      <c r="A183" s="265" t="s">
        <v>59</v>
      </c>
      <c r="B183" s="244" t="s">
        <v>127</v>
      </c>
      <c r="C183" s="244" t="s">
        <v>128</v>
      </c>
      <c r="D183" s="244"/>
      <c r="E183" s="244"/>
      <c r="F183" s="244"/>
      <c r="G183" s="194"/>
      <c r="H183" s="261"/>
      <c r="I183" s="194"/>
      <c r="J183" s="196"/>
      <c r="K183" s="261"/>
      <c r="L183" s="237"/>
      <c r="M183" s="238"/>
      <c r="N183" s="164"/>
      <c r="O183" s="59"/>
      <c r="P183" s="59"/>
    </row>
    <row r="184" spans="1:101" ht="21.75" customHeight="1">
      <c r="A184" s="265" t="s">
        <v>59</v>
      </c>
      <c r="B184" s="244" t="s">
        <v>166</v>
      </c>
      <c r="C184" s="244" t="s">
        <v>188</v>
      </c>
      <c r="D184" s="244"/>
      <c r="E184" s="244"/>
      <c r="F184" s="244"/>
      <c r="G184" s="194">
        <v>90</v>
      </c>
      <c r="H184" s="261">
        <v>90</v>
      </c>
      <c r="I184" s="194">
        <v>90</v>
      </c>
      <c r="J184" s="196">
        <v>110</v>
      </c>
      <c r="K184" s="261">
        <v>110</v>
      </c>
      <c r="L184" s="237">
        <v>110</v>
      </c>
      <c r="M184" s="238">
        <v>115</v>
      </c>
      <c r="N184" s="125" t="s">
        <v>144</v>
      </c>
      <c r="O184" s="59"/>
      <c r="P184" s="59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</row>
    <row r="185" spans="1:101" s="117" customFormat="1" ht="21.75" customHeight="1" thickBot="1">
      <c r="A185" s="255" t="s">
        <v>59</v>
      </c>
      <c r="B185" s="198"/>
      <c r="C185" s="198" t="s">
        <v>64</v>
      </c>
      <c r="D185" s="198"/>
      <c r="E185" s="198"/>
      <c r="F185" s="198"/>
      <c r="G185" s="296">
        <f aca="true" t="shared" si="10" ref="G185:M185">SUM(G173:G184)</f>
        <v>9669.5</v>
      </c>
      <c r="H185" s="240">
        <f t="shared" si="10"/>
        <v>10300.5</v>
      </c>
      <c r="I185" s="200">
        <f t="shared" si="10"/>
        <v>8087.7</v>
      </c>
      <c r="J185" s="202">
        <f>SUM(J173:J184)</f>
        <v>378.5</v>
      </c>
      <c r="K185" s="240">
        <f>SUM(K173:K184)</f>
        <v>829</v>
      </c>
      <c r="L185" s="203">
        <f>SUM(L173:L184)</f>
        <v>306.08000000000004</v>
      </c>
      <c r="M185" s="241">
        <f t="shared" si="10"/>
        <v>385</v>
      </c>
      <c r="N185" s="115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</row>
    <row r="186" spans="1:14" s="109" customFormat="1" ht="21.75" customHeight="1" thickBot="1">
      <c r="A186" s="204"/>
      <c r="B186" s="204"/>
      <c r="C186" s="204"/>
      <c r="D186" s="204"/>
      <c r="E186" s="204"/>
      <c r="F186" s="204"/>
      <c r="G186" s="221"/>
      <c r="H186" s="221"/>
      <c r="I186" s="221"/>
      <c r="J186" s="221"/>
      <c r="K186" s="221"/>
      <c r="L186" s="221"/>
      <c r="M186" s="222"/>
      <c r="N186" s="111"/>
    </row>
    <row r="187" spans="1:14" s="109" customFormat="1" ht="21.75" customHeight="1">
      <c r="A187" s="248"/>
      <c r="B187" s="175"/>
      <c r="C187" s="175" t="s">
        <v>190</v>
      </c>
      <c r="D187" s="175"/>
      <c r="E187" s="175"/>
      <c r="F187" s="175"/>
      <c r="G187" s="292"/>
      <c r="H187" s="292"/>
      <c r="I187" s="223"/>
      <c r="J187" s="320"/>
      <c r="K187" s="225"/>
      <c r="L187" s="224"/>
      <c r="M187" s="226"/>
      <c r="N187" s="116"/>
    </row>
    <row r="188" spans="1:14" s="109" customFormat="1" ht="21.75" customHeight="1">
      <c r="A188" s="249" t="s">
        <v>189</v>
      </c>
      <c r="B188" s="182" t="s">
        <v>166</v>
      </c>
      <c r="C188" s="182" t="s">
        <v>188</v>
      </c>
      <c r="D188" s="278"/>
      <c r="E188" s="278"/>
      <c r="F188" s="278"/>
      <c r="G188" s="294">
        <v>20</v>
      </c>
      <c r="H188" s="294">
        <v>20</v>
      </c>
      <c r="I188" s="185">
        <v>20</v>
      </c>
      <c r="J188" s="184"/>
      <c r="K188" s="232"/>
      <c r="L188" s="186"/>
      <c r="M188" s="235"/>
      <c r="N188" s="114" t="s">
        <v>132</v>
      </c>
    </row>
    <row r="189" spans="1:14" s="109" customFormat="1" ht="21.75" customHeight="1" thickBot="1">
      <c r="A189" s="255" t="s">
        <v>189</v>
      </c>
      <c r="B189" s="198"/>
      <c r="C189" s="229" t="s">
        <v>190</v>
      </c>
      <c r="D189" s="198"/>
      <c r="E189" s="198"/>
      <c r="F189" s="198"/>
      <c r="G189" s="202">
        <f>SUM(G187:G188)</f>
        <v>20</v>
      </c>
      <c r="H189" s="295">
        <f>SUM(H188)</f>
        <v>20</v>
      </c>
      <c r="I189" s="200">
        <f>SUM(I188)</f>
        <v>20</v>
      </c>
      <c r="J189" s="202"/>
      <c r="K189" s="240"/>
      <c r="L189" s="203"/>
      <c r="M189" s="241"/>
      <c r="N189" s="115"/>
    </row>
    <row r="190" spans="1:14" s="109" customFormat="1" ht="25.5" customHeight="1" thickBot="1">
      <c r="A190" s="204"/>
      <c r="B190" s="204"/>
      <c r="C190" s="204"/>
      <c r="D190" s="204"/>
      <c r="E190" s="204"/>
      <c r="F190" s="204"/>
      <c r="G190" s="221"/>
      <c r="H190" s="221"/>
      <c r="I190" s="221"/>
      <c r="J190" s="221"/>
      <c r="K190" s="221"/>
      <c r="L190" s="221"/>
      <c r="M190" s="222"/>
      <c r="N190" s="111"/>
    </row>
    <row r="191" spans="1:14" s="109" customFormat="1" ht="21.75" customHeight="1">
      <c r="A191" s="248"/>
      <c r="B191" s="175"/>
      <c r="C191" s="175" t="s">
        <v>130</v>
      </c>
      <c r="D191" s="175"/>
      <c r="E191" s="175"/>
      <c r="F191" s="175"/>
      <c r="G191" s="223"/>
      <c r="H191" s="267"/>
      <c r="I191" s="224"/>
      <c r="J191" s="223"/>
      <c r="K191" s="225"/>
      <c r="L191" s="223"/>
      <c r="M191" s="226"/>
      <c r="N191" s="116"/>
    </row>
    <row r="192" spans="1:14" s="109" customFormat="1" ht="21.75" customHeight="1">
      <c r="A192" s="344" t="s">
        <v>143</v>
      </c>
      <c r="B192" s="323" t="s">
        <v>5</v>
      </c>
      <c r="C192" s="323" t="s">
        <v>105</v>
      </c>
      <c r="D192" s="323"/>
      <c r="E192" s="323"/>
      <c r="F192" s="323"/>
      <c r="G192" s="347"/>
      <c r="H192" s="345"/>
      <c r="I192" s="346"/>
      <c r="J192" s="347">
        <v>0</v>
      </c>
      <c r="K192" s="348">
        <v>53</v>
      </c>
      <c r="L192" s="347">
        <v>52.93</v>
      </c>
      <c r="M192" s="349">
        <v>12</v>
      </c>
      <c r="N192" s="123" t="s">
        <v>265</v>
      </c>
    </row>
    <row r="193" spans="1:42" s="113" customFormat="1" ht="21.75" customHeight="1">
      <c r="A193" s="249" t="s">
        <v>143</v>
      </c>
      <c r="B193" s="182" t="s">
        <v>7</v>
      </c>
      <c r="C193" s="182" t="s">
        <v>24</v>
      </c>
      <c r="D193" s="182"/>
      <c r="E193" s="182"/>
      <c r="F193" s="182"/>
      <c r="G193" s="185">
        <v>0</v>
      </c>
      <c r="H193" s="187"/>
      <c r="I193" s="186"/>
      <c r="J193" s="185">
        <v>0</v>
      </c>
      <c r="K193" s="232">
        <v>20</v>
      </c>
      <c r="L193" s="185">
        <v>16.29</v>
      </c>
      <c r="M193" s="235"/>
      <c r="N193" s="114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68"/>
    </row>
    <row r="194" spans="1:16" ht="21.75" customHeight="1">
      <c r="A194" s="249" t="s">
        <v>143</v>
      </c>
      <c r="B194" s="182" t="s">
        <v>9</v>
      </c>
      <c r="C194" s="182" t="s">
        <v>10</v>
      </c>
      <c r="D194" s="182"/>
      <c r="E194" s="182"/>
      <c r="F194" s="182"/>
      <c r="G194" s="185">
        <v>0</v>
      </c>
      <c r="H194" s="187">
        <v>86.7</v>
      </c>
      <c r="I194" s="186">
        <v>36.33</v>
      </c>
      <c r="J194" s="185">
        <v>0</v>
      </c>
      <c r="K194" s="232">
        <v>161.3</v>
      </c>
      <c r="L194" s="185">
        <v>93.42</v>
      </c>
      <c r="M194" s="235">
        <v>71.6</v>
      </c>
      <c r="N194" s="114" t="s">
        <v>287</v>
      </c>
      <c r="O194" s="59"/>
      <c r="P194" s="59"/>
    </row>
    <row r="195" spans="1:18" s="107" customFormat="1" ht="21.75" customHeight="1" thickBot="1">
      <c r="A195" s="255" t="s">
        <v>143</v>
      </c>
      <c r="B195" s="198"/>
      <c r="C195" s="217" t="s">
        <v>130</v>
      </c>
      <c r="D195" s="198"/>
      <c r="E195" s="198"/>
      <c r="F195" s="198"/>
      <c r="G195" s="200">
        <f>SUM(G193:G194)</f>
        <v>0</v>
      </c>
      <c r="H195" s="201">
        <f>SUM(H193:H194)</f>
        <v>86.7</v>
      </c>
      <c r="I195" s="203">
        <f>SUM(I193:I194)</f>
        <v>36.33</v>
      </c>
      <c r="J195" s="200">
        <f>SUM(J192:J194)</f>
        <v>0</v>
      </c>
      <c r="K195" s="240">
        <f>SUM(K192:K194)</f>
        <v>234.3</v>
      </c>
      <c r="L195" s="200">
        <f>SUM(L192:L194)</f>
        <v>162.64</v>
      </c>
      <c r="M195" s="241">
        <f>SUM(M192:M194)</f>
        <v>83.6</v>
      </c>
      <c r="N195" s="115"/>
      <c r="O195" s="109"/>
      <c r="P195" s="109"/>
      <c r="Q195" s="109"/>
      <c r="R195" s="109"/>
    </row>
    <row r="196" spans="1:14" s="109" customFormat="1" ht="25.5" customHeight="1" thickBot="1">
      <c r="A196" s="204"/>
      <c r="B196" s="204"/>
      <c r="C196" s="204"/>
      <c r="D196" s="204"/>
      <c r="E196" s="204"/>
      <c r="F196" s="204"/>
      <c r="G196" s="221"/>
      <c r="H196" s="221"/>
      <c r="I196" s="221"/>
      <c r="J196" s="221"/>
      <c r="K196" s="221"/>
      <c r="L196" s="221"/>
      <c r="M196" s="222"/>
      <c r="N196" s="111"/>
    </row>
    <row r="197" spans="1:14" s="109" customFormat="1" ht="21.75" customHeight="1">
      <c r="A197" s="248"/>
      <c r="B197" s="175"/>
      <c r="C197" s="175" t="s">
        <v>240</v>
      </c>
      <c r="D197" s="175"/>
      <c r="E197" s="175"/>
      <c r="F197" s="175"/>
      <c r="G197" s="223"/>
      <c r="H197" s="225"/>
      <c r="I197" s="223"/>
      <c r="J197" s="320"/>
      <c r="K197" s="225"/>
      <c r="L197" s="223"/>
      <c r="M197" s="226"/>
      <c r="N197" s="116"/>
    </row>
    <row r="198" spans="1:42" s="113" customFormat="1" ht="21.75" customHeight="1">
      <c r="A198" s="249" t="s">
        <v>129</v>
      </c>
      <c r="B198" s="182" t="s">
        <v>7</v>
      </c>
      <c r="C198" s="182" t="s">
        <v>24</v>
      </c>
      <c r="D198" s="182"/>
      <c r="E198" s="182"/>
      <c r="F198" s="182"/>
      <c r="G198" s="185"/>
      <c r="H198" s="232"/>
      <c r="I198" s="185"/>
      <c r="J198" s="184"/>
      <c r="K198" s="232"/>
      <c r="L198" s="185"/>
      <c r="M198" s="235"/>
      <c r="N198" s="114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68"/>
    </row>
    <row r="199" spans="1:16" ht="21.75" customHeight="1">
      <c r="A199" s="249" t="s">
        <v>129</v>
      </c>
      <c r="B199" s="182" t="s">
        <v>2</v>
      </c>
      <c r="C199" s="182" t="s">
        <v>13</v>
      </c>
      <c r="D199" s="182"/>
      <c r="E199" s="182"/>
      <c r="F199" s="182"/>
      <c r="G199" s="185">
        <v>24</v>
      </c>
      <c r="H199" s="232">
        <v>24</v>
      </c>
      <c r="I199" s="185">
        <v>24</v>
      </c>
      <c r="J199" s="184">
        <v>24</v>
      </c>
      <c r="K199" s="232">
        <v>24</v>
      </c>
      <c r="L199" s="185">
        <v>24</v>
      </c>
      <c r="M199" s="235">
        <v>24</v>
      </c>
      <c r="N199" s="114" t="s">
        <v>123</v>
      </c>
      <c r="O199" s="59"/>
      <c r="P199" s="59"/>
    </row>
    <row r="200" spans="1:16" ht="21.75" customHeight="1">
      <c r="A200" s="249" t="s">
        <v>129</v>
      </c>
      <c r="B200" s="182" t="s">
        <v>9</v>
      </c>
      <c r="C200" s="182" t="s">
        <v>10</v>
      </c>
      <c r="D200" s="182"/>
      <c r="E200" s="182"/>
      <c r="F200" s="182"/>
      <c r="G200" s="185"/>
      <c r="H200" s="232"/>
      <c r="I200" s="185"/>
      <c r="J200" s="184"/>
      <c r="K200" s="232"/>
      <c r="L200" s="185"/>
      <c r="M200" s="235"/>
      <c r="N200" s="114"/>
      <c r="O200" s="59"/>
      <c r="P200" s="59"/>
    </row>
    <row r="201" spans="1:16" ht="21.75" customHeight="1">
      <c r="A201" s="265" t="s">
        <v>129</v>
      </c>
      <c r="B201" s="244" t="s">
        <v>178</v>
      </c>
      <c r="C201" s="244" t="s">
        <v>179</v>
      </c>
      <c r="D201" s="244"/>
      <c r="E201" s="244"/>
      <c r="F201" s="244"/>
      <c r="G201" s="194">
        <v>0</v>
      </c>
      <c r="H201" s="261">
        <v>95.8</v>
      </c>
      <c r="I201" s="194">
        <v>69.38</v>
      </c>
      <c r="J201" s="196"/>
      <c r="K201" s="261"/>
      <c r="L201" s="194"/>
      <c r="M201" s="238"/>
      <c r="N201" s="125"/>
      <c r="O201" s="59"/>
      <c r="P201" s="59"/>
    </row>
    <row r="202" spans="1:16" ht="21.75" customHeight="1">
      <c r="A202" s="265" t="s">
        <v>129</v>
      </c>
      <c r="B202" s="244" t="s">
        <v>3</v>
      </c>
      <c r="C202" s="182" t="s">
        <v>4</v>
      </c>
      <c r="D202" s="244"/>
      <c r="E202" s="244"/>
      <c r="F202" s="244"/>
      <c r="G202" s="194"/>
      <c r="H202" s="261"/>
      <c r="I202" s="194"/>
      <c r="J202" s="196"/>
      <c r="K202" s="261"/>
      <c r="L202" s="194"/>
      <c r="M202" s="238">
        <v>50</v>
      </c>
      <c r="N202" s="125" t="s">
        <v>271</v>
      </c>
      <c r="O202" s="59"/>
      <c r="P202" s="59"/>
    </row>
    <row r="203" spans="1:18" s="107" customFormat="1" ht="21.75" customHeight="1" thickBot="1">
      <c r="A203" s="255" t="s">
        <v>129</v>
      </c>
      <c r="B203" s="198"/>
      <c r="C203" s="198" t="s">
        <v>240</v>
      </c>
      <c r="D203" s="198"/>
      <c r="E203" s="198"/>
      <c r="F203" s="198"/>
      <c r="G203" s="296">
        <f aca="true" t="shared" si="11" ref="G203:M203">SUM(G198:G202)</f>
        <v>24</v>
      </c>
      <c r="H203" s="240">
        <f t="shared" si="11"/>
        <v>119.8</v>
      </c>
      <c r="I203" s="200">
        <f t="shared" si="11"/>
        <v>93.38</v>
      </c>
      <c r="J203" s="202">
        <f>SUM(J198:J202)</f>
        <v>24</v>
      </c>
      <c r="K203" s="240">
        <f>SUM(K198:K202)</f>
        <v>24</v>
      </c>
      <c r="L203" s="200">
        <f>SUM(L198:L202)</f>
        <v>24</v>
      </c>
      <c r="M203" s="241">
        <f t="shared" si="11"/>
        <v>74</v>
      </c>
      <c r="N203" s="115"/>
      <c r="O203" s="109"/>
      <c r="P203" s="109"/>
      <c r="Q203" s="109"/>
      <c r="R203" s="109"/>
    </row>
    <row r="204" spans="1:18" s="107" customFormat="1" ht="21.75" customHeight="1" thickBot="1">
      <c r="A204" s="204"/>
      <c r="B204" s="204"/>
      <c r="C204" s="204"/>
      <c r="D204" s="204"/>
      <c r="E204" s="204"/>
      <c r="F204" s="204"/>
      <c r="G204" s="221"/>
      <c r="H204" s="221"/>
      <c r="I204" s="221"/>
      <c r="J204" s="221"/>
      <c r="K204" s="221"/>
      <c r="L204" s="221"/>
      <c r="M204" s="222"/>
      <c r="N204" s="111"/>
      <c r="O204" s="109"/>
      <c r="P204" s="109"/>
      <c r="Q204" s="109"/>
      <c r="R204" s="109"/>
    </row>
    <row r="205" spans="1:18" s="107" customFormat="1" ht="21.75" customHeight="1">
      <c r="A205" s="248"/>
      <c r="B205" s="175"/>
      <c r="C205" s="175" t="s">
        <v>206</v>
      </c>
      <c r="D205" s="175"/>
      <c r="E205" s="175"/>
      <c r="F205" s="175"/>
      <c r="G205" s="225"/>
      <c r="H205" s="225"/>
      <c r="I205" s="267"/>
      <c r="J205" s="320"/>
      <c r="K205" s="225"/>
      <c r="L205" s="223"/>
      <c r="M205" s="226"/>
      <c r="N205" s="116"/>
      <c r="O205" s="109"/>
      <c r="P205" s="109"/>
      <c r="Q205" s="109"/>
      <c r="R205" s="109"/>
    </row>
    <row r="206" spans="1:18" s="107" customFormat="1" ht="21.75" customHeight="1">
      <c r="A206" s="249" t="s">
        <v>207</v>
      </c>
      <c r="B206" s="182" t="s">
        <v>2</v>
      </c>
      <c r="C206" s="182" t="s">
        <v>112</v>
      </c>
      <c r="D206" s="278"/>
      <c r="E206" s="278"/>
      <c r="F206" s="278"/>
      <c r="G206" s="329">
        <v>0</v>
      </c>
      <c r="H206" s="329">
        <v>8</v>
      </c>
      <c r="I206" s="342">
        <v>7.06</v>
      </c>
      <c r="J206" s="328">
        <v>12</v>
      </c>
      <c r="K206" s="329">
        <v>23.5</v>
      </c>
      <c r="L206" s="350">
        <v>11.58</v>
      </c>
      <c r="M206" s="351">
        <v>12</v>
      </c>
      <c r="N206" s="114" t="s">
        <v>217</v>
      </c>
      <c r="O206" s="109"/>
      <c r="P206" s="109"/>
      <c r="Q206" s="109"/>
      <c r="R206" s="109"/>
    </row>
    <row r="207" spans="1:18" s="107" customFormat="1" ht="21.75" customHeight="1" thickBot="1">
      <c r="A207" s="298"/>
      <c r="B207" s="256"/>
      <c r="C207" s="198" t="s">
        <v>206</v>
      </c>
      <c r="D207" s="198"/>
      <c r="E207" s="198"/>
      <c r="F207" s="198"/>
      <c r="G207" s="240">
        <f aca="true" t="shared" si="12" ref="G207:M207">SUM(G206)</f>
        <v>0</v>
      </c>
      <c r="H207" s="240">
        <f t="shared" si="12"/>
        <v>8</v>
      </c>
      <c r="I207" s="201">
        <f t="shared" si="12"/>
        <v>7.06</v>
      </c>
      <c r="J207" s="202">
        <f t="shared" si="12"/>
        <v>12</v>
      </c>
      <c r="K207" s="240">
        <f t="shared" si="12"/>
        <v>23.5</v>
      </c>
      <c r="L207" s="200">
        <f t="shared" si="12"/>
        <v>11.58</v>
      </c>
      <c r="M207" s="241">
        <f t="shared" si="12"/>
        <v>12</v>
      </c>
      <c r="N207" s="115"/>
      <c r="O207" s="109"/>
      <c r="P207" s="109"/>
      <c r="Q207" s="109"/>
      <c r="R207" s="109"/>
    </row>
    <row r="208" spans="1:18" s="107" customFormat="1" ht="21.75" customHeight="1" thickBot="1">
      <c r="A208" s="204"/>
      <c r="B208" s="204"/>
      <c r="C208" s="204"/>
      <c r="D208" s="204"/>
      <c r="E208" s="204"/>
      <c r="F208" s="204"/>
      <c r="G208" s="221"/>
      <c r="H208" s="221"/>
      <c r="I208" s="221"/>
      <c r="J208" s="221"/>
      <c r="K208" s="221"/>
      <c r="L208" s="221"/>
      <c r="M208" s="222"/>
      <c r="N208" s="111"/>
      <c r="O208" s="109"/>
      <c r="P208" s="109"/>
      <c r="Q208" s="109"/>
      <c r="R208" s="109"/>
    </row>
    <row r="209" spans="1:18" s="107" customFormat="1" ht="21.75" customHeight="1">
      <c r="A209" s="248"/>
      <c r="B209" s="175"/>
      <c r="C209" s="175" t="s">
        <v>162</v>
      </c>
      <c r="D209" s="175"/>
      <c r="E209" s="175"/>
      <c r="F209" s="209"/>
      <c r="G209" s="223"/>
      <c r="H209" s="225"/>
      <c r="I209" s="223"/>
      <c r="J209" s="320"/>
      <c r="K209" s="225"/>
      <c r="L209" s="223"/>
      <c r="M209" s="226"/>
      <c r="N209" s="116"/>
      <c r="O209" s="109"/>
      <c r="P209" s="109"/>
      <c r="Q209" s="109"/>
      <c r="R209" s="109"/>
    </row>
    <row r="210" spans="1:18" s="107" customFormat="1" ht="21.75" customHeight="1">
      <c r="A210" s="249" t="s">
        <v>127</v>
      </c>
      <c r="B210" s="182" t="s">
        <v>163</v>
      </c>
      <c r="C210" s="182" t="s">
        <v>164</v>
      </c>
      <c r="D210" s="278"/>
      <c r="E210" s="278"/>
      <c r="F210" s="299"/>
      <c r="G210" s="185">
        <v>10</v>
      </c>
      <c r="H210" s="232">
        <v>10</v>
      </c>
      <c r="I210" s="185">
        <v>0</v>
      </c>
      <c r="J210" s="184">
        <v>10</v>
      </c>
      <c r="K210" s="232">
        <v>10</v>
      </c>
      <c r="L210" s="185">
        <v>0</v>
      </c>
      <c r="M210" s="235">
        <v>10</v>
      </c>
      <c r="N210" s="114" t="s">
        <v>165</v>
      </c>
      <c r="O210" s="109"/>
      <c r="P210" s="109"/>
      <c r="Q210" s="109"/>
      <c r="R210" s="109"/>
    </row>
    <row r="211" spans="1:18" s="107" customFormat="1" ht="21.75" customHeight="1" thickBot="1">
      <c r="A211" s="255" t="s">
        <v>127</v>
      </c>
      <c r="B211" s="256"/>
      <c r="C211" s="198" t="s">
        <v>162</v>
      </c>
      <c r="D211" s="198"/>
      <c r="E211" s="198"/>
      <c r="F211" s="198"/>
      <c r="G211" s="296">
        <f aca="true" t="shared" si="13" ref="G211:M211">SUM(G210:G210)</f>
        <v>10</v>
      </c>
      <c r="H211" s="240">
        <f t="shared" si="13"/>
        <v>10</v>
      </c>
      <c r="I211" s="200">
        <f t="shared" si="13"/>
        <v>0</v>
      </c>
      <c r="J211" s="202">
        <f t="shared" si="13"/>
        <v>10</v>
      </c>
      <c r="K211" s="240">
        <f t="shared" si="13"/>
        <v>10</v>
      </c>
      <c r="L211" s="200">
        <f t="shared" si="13"/>
        <v>0</v>
      </c>
      <c r="M211" s="241">
        <f t="shared" si="13"/>
        <v>10</v>
      </c>
      <c r="N211" s="115"/>
      <c r="O211" s="109"/>
      <c r="P211" s="109"/>
      <c r="Q211" s="109"/>
      <c r="R211" s="109"/>
    </row>
    <row r="212" spans="1:18" s="107" customFormat="1" ht="21.75" customHeight="1" thickBot="1">
      <c r="A212" s="355"/>
      <c r="B212" s="303"/>
      <c r="C212" s="302"/>
      <c r="D212" s="302"/>
      <c r="E212" s="302"/>
      <c r="F212" s="302"/>
      <c r="G212" s="356"/>
      <c r="H212" s="356"/>
      <c r="I212" s="356"/>
      <c r="J212" s="356"/>
      <c r="K212" s="356"/>
      <c r="L212" s="356"/>
      <c r="M212" s="357"/>
      <c r="N212" s="358"/>
      <c r="O212" s="109"/>
      <c r="P212" s="109"/>
      <c r="Q212" s="109"/>
      <c r="R212" s="109"/>
    </row>
    <row r="213" spans="1:14" s="109" customFormat="1" ht="22.5" customHeight="1">
      <c r="A213" s="248"/>
      <c r="B213" s="175"/>
      <c r="C213" s="175" t="s">
        <v>72</v>
      </c>
      <c r="D213" s="175"/>
      <c r="E213" s="175"/>
      <c r="F213" s="175"/>
      <c r="G213" s="223"/>
      <c r="H213" s="225"/>
      <c r="I213" s="223"/>
      <c r="J213" s="320"/>
      <c r="K213" s="225"/>
      <c r="L213" s="223"/>
      <c r="M213" s="226"/>
      <c r="N213" s="116"/>
    </row>
    <row r="214" spans="1:16" ht="21.75" customHeight="1">
      <c r="A214" s="249" t="s">
        <v>67</v>
      </c>
      <c r="B214" s="182" t="s">
        <v>68</v>
      </c>
      <c r="C214" s="182" t="s">
        <v>69</v>
      </c>
      <c r="D214" s="182"/>
      <c r="E214" s="182"/>
      <c r="F214" s="182"/>
      <c r="G214" s="185">
        <v>938</v>
      </c>
      <c r="H214" s="232">
        <v>948.9</v>
      </c>
      <c r="I214" s="185">
        <v>948.88</v>
      </c>
      <c r="J214" s="184">
        <v>950</v>
      </c>
      <c r="K214" s="185">
        <v>950</v>
      </c>
      <c r="L214" s="186">
        <v>945.59</v>
      </c>
      <c r="M214" s="235">
        <v>982</v>
      </c>
      <c r="N214" s="114"/>
      <c r="O214" s="59"/>
      <c r="P214" s="59"/>
    </row>
    <row r="215" spans="1:16" ht="21.75" customHeight="1">
      <c r="A215" s="249" t="s">
        <v>67</v>
      </c>
      <c r="B215" s="182" t="s">
        <v>39</v>
      </c>
      <c r="C215" s="182" t="s">
        <v>40</v>
      </c>
      <c r="D215" s="182"/>
      <c r="E215" s="182"/>
      <c r="F215" s="182"/>
      <c r="G215" s="185">
        <v>135</v>
      </c>
      <c r="H215" s="232">
        <v>136.4</v>
      </c>
      <c r="I215" s="185">
        <v>136.37</v>
      </c>
      <c r="J215" s="184">
        <v>142</v>
      </c>
      <c r="K215" s="185">
        <v>142</v>
      </c>
      <c r="L215" s="186">
        <v>141.83</v>
      </c>
      <c r="M215" s="235">
        <v>146</v>
      </c>
      <c r="N215" s="114"/>
      <c r="O215" s="59"/>
      <c r="P215" s="59"/>
    </row>
    <row r="216" spans="1:16" ht="21.75" customHeight="1">
      <c r="A216" s="249" t="s">
        <v>67</v>
      </c>
      <c r="B216" s="182" t="s">
        <v>41</v>
      </c>
      <c r="C216" s="182" t="s">
        <v>42</v>
      </c>
      <c r="D216" s="182"/>
      <c r="E216" s="182"/>
      <c r="F216" s="182"/>
      <c r="G216" s="185">
        <v>81</v>
      </c>
      <c r="H216" s="232">
        <v>81.9</v>
      </c>
      <c r="I216" s="185">
        <v>81.83</v>
      </c>
      <c r="J216" s="184">
        <v>86</v>
      </c>
      <c r="K216" s="185">
        <v>86</v>
      </c>
      <c r="L216" s="186">
        <v>85.68</v>
      </c>
      <c r="M216" s="235">
        <v>90</v>
      </c>
      <c r="N216" s="114"/>
      <c r="O216" s="59"/>
      <c r="P216" s="59"/>
    </row>
    <row r="217" spans="1:16" ht="21.75" customHeight="1">
      <c r="A217" s="249" t="s">
        <v>67</v>
      </c>
      <c r="B217" s="182" t="s">
        <v>5</v>
      </c>
      <c r="C217" s="182" t="s">
        <v>8</v>
      </c>
      <c r="D217" s="182"/>
      <c r="E217" s="182"/>
      <c r="F217" s="182"/>
      <c r="G217" s="185">
        <v>15</v>
      </c>
      <c r="H217" s="232">
        <v>18</v>
      </c>
      <c r="I217" s="185">
        <v>17.76</v>
      </c>
      <c r="J217" s="184">
        <v>10</v>
      </c>
      <c r="K217" s="185">
        <v>6</v>
      </c>
      <c r="L217" s="186">
        <v>0</v>
      </c>
      <c r="M217" s="235">
        <v>10</v>
      </c>
      <c r="N217" s="114" t="s">
        <v>193</v>
      </c>
      <c r="O217" s="59"/>
      <c r="P217" s="59"/>
    </row>
    <row r="218" spans="1:16" ht="21.75" customHeight="1">
      <c r="A218" s="249" t="s">
        <v>67</v>
      </c>
      <c r="B218" s="182" t="s">
        <v>7</v>
      </c>
      <c r="C218" s="182" t="s">
        <v>24</v>
      </c>
      <c r="D218" s="182"/>
      <c r="E218" s="182"/>
      <c r="F218" s="182"/>
      <c r="G218" s="185"/>
      <c r="H218" s="232"/>
      <c r="I218" s="185"/>
      <c r="J218" s="184"/>
      <c r="K218" s="185"/>
      <c r="L218" s="186"/>
      <c r="M218" s="235"/>
      <c r="N218" s="114"/>
      <c r="O218" s="59"/>
      <c r="P218" s="59"/>
    </row>
    <row r="219" spans="1:16" ht="21.75" customHeight="1">
      <c r="A219" s="249" t="s">
        <v>67</v>
      </c>
      <c r="B219" s="182" t="s">
        <v>180</v>
      </c>
      <c r="C219" s="182" t="s">
        <v>181</v>
      </c>
      <c r="D219" s="182"/>
      <c r="E219" s="182"/>
      <c r="F219" s="182"/>
      <c r="G219" s="185"/>
      <c r="H219" s="232"/>
      <c r="I219" s="185"/>
      <c r="J219" s="184"/>
      <c r="K219" s="185"/>
      <c r="L219" s="186"/>
      <c r="M219" s="235"/>
      <c r="N219" s="114"/>
      <c r="O219" s="59"/>
      <c r="P219" s="59"/>
    </row>
    <row r="220" spans="1:16" ht="21.75" customHeight="1">
      <c r="A220" s="249" t="s">
        <v>67</v>
      </c>
      <c r="B220" s="182" t="s">
        <v>60</v>
      </c>
      <c r="C220" s="182" t="s">
        <v>61</v>
      </c>
      <c r="D220" s="182"/>
      <c r="E220" s="182"/>
      <c r="F220" s="182"/>
      <c r="G220" s="185"/>
      <c r="H220" s="232"/>
      <c r="I220" s="185"/>
      <c r="J220" s="184"/>
      <c r="K220" s="185"/>
      <c r="L220" s="186"/>
      <c r="M220" s="235"/>
      <c r="N220" s="114"/>
      <c r="O220" s="59"/>
      <c r="P220" s="59"/>
    </row>
    <row r="221" spans="1:16" ht="21.75" customHeight="1">
      <c r="A221" s="249" t="s">
        <v>67</v>
      </c>
      <c r="B221" s="182" t="s">
        <v>65</v>
      </c>
      <c r="C221" s="182" t="s">
        <v>66</v>
      </c>
      <c r="D221" s="182"/>
      <c r="E221" s="182"/>
      <c r="F221" s="182"/>
      <c r="G221" s="185">
        <v>28</v>
      </c>
      <c r="H221" s="232">
        <v>28</v>
      </c>
      <c r="I221" s="185">
        <v>22.47</v>
      </c>
      <c r="J221" s="184">
        <v>25</v>
      </c>
      <c r="K221" s="185">
        <v>25</v>
      </c>
      <c r="L221" s="186">
        <v>17.88</v>
      </c>
      <c r="M221" s="235">
        <v>7</v>
      </c>
      <c r="N221" s="114"/>
      <c r="O221" s="59"/>
      <c r="P221" s="59"/>
    </row>
    <row r="222" spans="1:16" ht="21.75" customHeight="1">
      <c r="A222" s="249" t="s">
        <v>67</v>
      </c>
      <c r="B222" s="182" t="s">
        <v>62</v>
      </c>
      <c r="C222" s="182" t="s">
        <v>63</v>
      </c>
      <c r="D222" s="182"/>
      <c r="E222" s="182"/>
      <c r="F222" s="182"/>
      <c r="G222" s="185">
        <v>5</v>
      </c>
      <c r="H222" s="232">
        <v>5</v>
      </c>
      <c r="I222" s="185">
        <v>4.75</v>
      </c>
      <c r="J222" s="184">
        <v>5</v>
      </c>
      <c r="K222" s="185">
        <v>5</v>
      </c>
      <c r="L222" s="186">
        <v>4.5</v>
      </c>
      <c r="M222" s="235">
        <v>5</v>
      </c>
      <c r="N222" s="114" t="s">
        <v>192</v>
      </c>
      <c r="O222" s="59"/>
      <c r="P222" s="59"/>
    </row>
    <row r="223" spans="1:16" ht="21.75" customHeight="1">
      <c r="A223" s="249" t="s">
        <v>67</v>
      </c>
      <c r="B223" s="182" t="s">
        <v>77</v>
      </c>
      <c r="C223" s="182" t="s">
        <v>78</v>
      </c>
      <c r="D223" s="182"/>
      <c r="E223" s="182"/>
      <c r="F223" s="182"/>
      <c r="G223" s="185">
        <v>5</v>
      </c>
      <c r="H223" s="232">
        <v>5</v>
      </c>
      <c r="I223" s="185">
        <v>0.45</v>
      </c>
      <c r="J223" s="184">
        <v>2</v>
      </c>
      <c r="K223" s="185">
        <v>2</v>
      </c>
      <c r="L223" s="186">
        <v>0</v>
      </c>
      <c r="M223" s="235">
        <v>2</v>
      </c>
      <c r="N223" s="114"/>
      <c r="O223" s="59"/>
      <c r="P223" s="59"/>
    </row>
    <row r="224" spans="1:16" ht="21.75" customHeight="1">
      <c r="A224" s="249" t="s">
        <v>67</v>
      </c>
      <c r="B224" s="182" t="s">
        <v>2</v>
      </c>
      <c r="C224" s="182" t="s">
        <v>13</v>
      </c>
      <c r="D224" s="182"/>
      <c r="E224" s="182"/>
      <c r="F224" s="182"/>
      <c r="G224" s="185">
        <v>15</v>
      </c>
      <c r="H224" s="232">
        <v>20.3</v>
      </c>
      <c r="I224" s="185">
        <v>20.27</v>
      </c>
      <c r="J224" s="184">
        <v>22</v>
      </c>
      <c r="K224" s="185">
        <v>22</v>
      </c>
      <c r="L224" s="186">
        <v>18.42</v>
      </c>
      <c r="M224" s="235">
        <v>15.8</v>
      </c>
      <c r="N224" s="114" t="s">
        <v>194</v>
      </c>
      <c r="O224" s="59"/>
      <c r="P224" s="59"/>
    </row>
    <row r="225" spans="1:16" ht="21.75" customHeight="1">
      <c r="A225" s="249" t="s">
        <v>67</v>
      </c>
      <c r="B225" s="182" t="s">
        <v>9</v>
      </c>
      <c r="C225" s="182" t="s">
        <v>10</v>
      </c>
      <c r="D225" s="182"/>
      <c r="E225" s="182"/>
      <c r="F225" s="182"/>
      <c r="G225" s="185"/>
      <c r="H225" s="232"/>
      <c r="I225" s="185"/>
      <c r="J225" s="184"/>
      <c r="K225" s="185"/>
      <c r="L225" s="186"/>
      <c r="M225" s="235"/>
      <c r="N225" s="114"/>
      <c r="O225" s="59"/>
      <c r="P225" s="59"/>
    </row>
    <row r="226" spans="1:16" ht="21.75" customHeight="1">
      <c r="A226" s="249" t="s">
        <v>67</v>
      </c>
      <c r="B226" s="182" t="s">
        <v>29</v>
      </c>
      <c r="C226" s="182" t="s">
        <v>30</v>
      </c>
      <c r="D226" s="182"/>
      <c r="E226" s="182"/>
      <c r="F226" s="182"/>
      <c r="G226" s="185">
        <v>7</v>
      </c>
      <c r="H226" s="232">
        <v>7</v>
      </c>
      <c r="I226" s="185">
        <v>4.36</v>
      </c>
      <c r="J226" s="184">
        <v>7</v>
      </c>
      <c r="K226" s="185">
        <v>11</v>
      </c>
      <c r="L226" s="186">
        <v>10.85</v>
      </c>
      <c r="M226" s="235">
        <v>10</v>
      </c>
      <c r="N226" s="114"/>
      <c r="O226" s="59"/>
      <c r="P226" s="59"/>
    </row>
    <row r="227" spans="1:16" ht="21.75" customHeight="1">
      <c r="A227" s="249" t="s">
        <v>67</v>
      </c>
      <c r="B227" s="182" t="s">
        <v>117</v>
      </c>
      <c r="C227" s="182" t="s">
        <v>118</v>
      </c>
      <c r="D227" s="182"/>
      <c r="E227" s="182"/>
      <c r="F227" s="182"/>
      <c r="G227" s="185">
        <v>4</v>
      </c>
      <c r="H227" s="232">
        <v>4</v>
      </c>
      <c r="I227" s="185">
        <v>0</v>
      </c>
      <c r="J227" s="184">
        <v>2</v>
      </c>
      <c r="K227" s="185">
        <v>2</v>
      </c>
      <c r="L227" s="186">
        <v>0</v>
      </c>
      <c r="M227" s="235">
        <v>2</v>
      </c>
      <c r="N227" s="114"/>
      <c r="O227" s="59"/>
      <c r="P227" s="59"/>
    </row>
    <row r="228" spans="1:16" ht="21.75" customHeight="1">
      <c r="A228" s="249" t="s">
        <v>67</v>
      </c>
      <c r="B228" s="182" t="s">
        <v>70</v>
      </c>
      <c r="C228" s="182" t="s">
        <v>71</v>
      </c>
      <c r="D228" s="182"/>
      <c r="E228" s="182"/>
      <c r="F228" s="182"/>
      <c r="G228" s="185">
        <v>10</v>
      </c>
      <c r="H228" s="232">
        <v>10</v>
      </c>
      <c r="I228" s="185">
        <v>3.56</v>
      </c>
      <c r="J228" s="184">
        <v>4.2</v>
      </c>
      <c r="K228" s="185">
        <v>4.2</v>
      </c>
      <c r="L228" s="186">
        <v>4.2</v>
      </c>
      <c r="M228" s="235">
        <v>4.2</v>
      </c>
      <c r="N228" s="114"/>
      <c r="O228" s="59"/>
      <c r="P228" s="59"/>
    </row>
    <row r="229" spans="1:16" ht="25.5" customHeight="1">
      <c r="A229" s="249" t="s">
        <v>67</v>
      </c>
      <c r="B229" s="182" t="s">
        <v>31</v>
      </c>
      <c r="C229" s="182" t="s">
        <v>32</v>
      </c>
      <c r="D229" s="182"/>
      <c r="E229" s="182"/>
      <c r="F229" s="182"/>
      <c r="G229" s="185">
        <v>20</v>
      </c>
      <c r="H229" s="232">
        <v>20</v>
      </c>
      <c r="I229" s="185">
        <v>4</v>
      </c>
      <c r="J229" s="184">
        <v>10</v>
      </c>
      <c r="K229" s="185">
        <v>10</v>
      </c>
      <c r="L229" s="186">
        <v>7.99</v>
      </c>
      <c r="M229" s="235">
        <v>10</v>
      </c>
      <c r="N229" s="147" t="s">
        <v>172</v>
      </c>
      <c r="O229" s="59"/>
      <c r="P229" s="59"/>
    </row>
    <row r="230" spans="1:16" ht="21.75" customHeight="1">
      <c r="A230" s="249" t="s">
        <v>67</v>
      </c>
      <c r="B230" s="182" t="s">
        <v>92</v>
      </c>
      <c r="C230" s="182" t="s">
        <v>93</v>
      </c>
      <c r="D230" s="182"/>
      <c r="E230" s="182"/>
      <c r="F230" s="182"/>
      <c r="G230" s="185">
        <v>1.5</v>
      </c>
      <c r="H230" s="232">
        <v>1.5</v>
      </c>
      <c r="I230" s="185">
        <v>0</v>
      </c>
      <c r="J230" s="184"/>
      <c r="K230" s="185"/>
      <c r="L230" s="186"/>
      <c r="M230" s="235"/>
      <c r="N230" s="114" t="s">
        <v>152</v>
      </c>
      <c r="O230" s="59"/>
      <c r="P230" s="59"/>
    </row>
    <row r="231" spans="1:16" ht="21.75" customHeight="1">
      <c r="A231" s="249" t="s">
        <v>67</v>
      </c>
      <c r="B231" s="182" t="s">
        <v>55</v>
      </c>
      <c r="C231" s="182" t="s">
        <v>56</v>
      </c>
      <c r="D231" s="182"/>
      <c r="E231" s="182"/>
      <c r="F231" s="182"/>
      <c r="G231" s="185"/>
      <c r="H231" s="232"/>
      <c r="I231" s="185"/>
      <c r="J231" s="184"/>
      <c r="K231" s="185"/>
      <c r="L231" s="186"/>
      <c r="M231" s="235"/>
      <c r="N231" s="114"/>
      <c r="O231" s="59"/>
      <c r="P231" s="59"/>
    </row>
    <row r="232" spans="1:16" ht="21.75" customHeight="1">
      <c r="A232" s="265" t="s">
        <v>67</v>
      </c>
      <c r="B232" s="244" t="s">
        <v>81</v>
      </c>
      <c r="C232" s="244" t="s">
        <v>121</v>
      </c>
      <c r="D232" s="244"/>
      <c r="E232" s="244"/>
      <c r="F232" s="244"/>
      <c r="G232" s="194"/>
      <c r="H232" s="261"/>
      <c r="I232" s="194"/>
      <c r="J232" s="196"/>
      <c r="K232" s="194"/>
      <c r="L232" s="237"/>
      <c r="M232" s="238">
        <v>6.2</v>
      </c>
      <c r="N232" s="125" t="s">
        <v>286</v>
      </c>
      <c r="O232" s="59"/>
      <c r="P232" s="59"/>
    </row>
    <row r="233" spans="1:18" s="107" customFormat="1" ht="21.75" customHeight="1" thickBot="1">
      <c r="A233" s="255" t="s">
        <v>67</v>
      </c>
      <c r="B233" s="198"/>
      <c r="C233" s="198" t="s">
        <v>72</v>
      </c>
      <c r="D233" s="198"/>
      <c r="E233" s="198"/>
      <c r="F233" s="198"/>
      <c r="G233" s="296">
        <f aca="true" t="shared" si="14" ref="G233:M233">SUM(G214:G232)</f>
        <v>1264.5</v>
      </c>
      <c r="H233" s="240">
        <f t="shared" si="14"/>
        <v>1286</v>
      </c>
      <c r="I233" s="200">
        <f t="shared" si="14"/>
        <v>1244.6999999999998</v>
      </c>
      <c r="J233" s="202">
        <f>SUM(J214:J232)</f>
        <v>1265.2</v>
      </c>
      <c r="K233" s="240">
        <f>SUM(K214:K232)</f>
        <v>1265.2</v>
      </c>
      <c r="L233" s="200">
        <f>SUM(L214:L232)</f>
        <v>1236.9400000000003</v>
      </c>
      <c r="M233" s="241">
        <f t="shared" si="14"/>
        <v>1290.2</v>
      </c>
      <c r="N233" s="115"/>
      <c r="O233" s="109"/>
      <c r="P233" s="109"/>
      <c r="Q233" s="109"/>
      <c r="R233" s="109"/>
    </row>
    <row r="234" spans="1:14" s="109" customFormat="1" ht="25.5" customHeight="1">
      <c r="A234" s="204"/>
      <c r="B234" s="204"/>
      <c r="C234" s="204"/>
      <c r="D234" s="204"/>
      <c r="E234" s="204"/>
      <c r="F234" s="204"/>
      <c r="G234" s="221"/>
      <c r="H234" s="221"/>
      <c r="I234" s="221"/>
      <c r="J234" s="221"/>
      <c r="K234" s="221"/>
      <c r="L234" s="221"/>
      <c r="M234" s="222"/>
      <c r="N234" s="111"/>
    </row>
    <row r="235" spans="1:16" ht="21.75" customHeight="1" thickBot="1">
      <c r="A235" s="204"/>
      <c r="B235" s="204"/>
      <c r="C235" s="204"/>
      <c r="D235" s="205"/>
      <c r="E235" s="205"/>
      <c r="F235" s="205"/>
      <c r="G235" s="206"/>
      <c r="H235" s="206"/>
      <c r="I235" s="206"/>
      <c r="J235" s="206"/>
      <c r="K235" s="206"/>
      <c r="L235" s="206"/>
      <c r="M235" s="207"/>
      <c r="N235" s="111"/>
      <c r="O235" s="59"/>
      <c r="P235" s="59"/>
    </row>
    <row r="236" spans="1:16" ht="21.75" customHeight="1">
      <c r="A236" s="248"/>
      <c r="B236" s="175"/>
      <c r="C236" s="175" t="s">
        <v>83</v>
      </c>
      <c r="D236" s="176"/>
      <c r="E236" s="176"/>
      <c r="F236" s="176"/>
      <c r="G236" s="177"/>
      <c r="H236" s="210"/>
      <c r="I236" s="177"/>
      <c r="J236" s="179"/>
      <c r="K236" s="210"/>
      <c r="L236" s="177"/>
      <c r="M236" s="254"/>
      <c r="N236" s="116"/>
      <c r="O236" s="140"/>
      <c r="P236" s="59"/>
    </row>
    <row r="237" spans="1:16" ht="21.75" customHeight="1">
      <c r="A237" s="249" t="s">
        <v>73</v>
      </c>
      <c r="B237" s="182" t="s">
        <v>35</v>
      </c>
      <c r="C237" s="182" t="s">
        <v>36</v>
      </c>
      <c r="D237" s="182"/>
      <c r="E237" s="182"/>
      <c r="F237" s="182"/>
      <c r="G237" s="185">
        <v>2750</v>
      </c>
      <c r="H237" s="232">
        <v>2802.8</v>
      </c>
      <c r="I237" s="185">
        <v>2757.58</v>
      </c>
      <c r="J237" s="184">
        <v>2850</v>
      </c>
      <c r="K237" s="185">
        <v>2929</v>
      </c>
      <c r="L237" s="186">
        <v>2733.26</v>
      </c>
      <c r="M237" s="235">
        <v>2850</v>
      </c>
      <c r="N237" s="114"/>
      <c r="O237" s="59"/>
      <c r="P237" s="59"/>
    </row>
    <row r="238" spans="1:16" ht="21.75" customHeight="1">
      <c r="A238" s="249" t="s">
        <v>73</v>
      </c>
      <c r="B238" s="182" t="s">
        <v>37</v>
      </c>
      <c r="C238" s="182" t="s">
        <v>38</v>
      </c>
      <c r="D238" s="182"/>
      <c r="E238" s="182"/>
      <c r="F238" s="182"/>
      <c r="G238" s="185">
        <v>10</v>
      </c>
      <c r="H238" s="232">
        <v>10</v>
      </c>
      <c r="I238" s="185">
        <v>3</v>
      </c>
      <c r="J238" s="184">
        <v>5</v>
      </c>
      <c r="K238" s="185">
        <v>18.5</v>
      </c>
      <c r="L238" s="186">
        <v>18.5</v>
      </c>
      <c r="M238" s="235">
        <v>10</v>
      </c>
      <c r="N238" s="114"/>
      <c r="O238" s="59"/>
      <c r="P238" s="59"/>
    </row>
    <row r="239" spans="1:16" ht="21.75" customHeight="1">
      <c r="A239" s="249" t="s">
        <v>73</v>
      </c>
      <c r="B239" s="182" t="s">
        <v>39</v>
      </c>
      <c r="C239" s="182" t="s">
        <v>40</v>
      </c>
      <c r="D239" s="182"/>
      <c r="E239" s="182"/>
      <c r="F239" s="182"/>
      <c r="G239" s="185">
        <v>700</v>
      </c>
      <c r="H239" s="232">
        <v>715</v>
      </c>
      <c r="I239" s="185">
        <v>704.09</v>
      </c>
      <c r="J239" s="184">
        <v>720</v>
      </c>
      <c r="K239" s="185">
        <v>743.8</v>
      </c>
      <c r="L239" s="186">
        <v>697.81</v>
      </c>
      <c r="M239" s="235">
        <v>700</v>
      </c>
      <c r="N239" s="114"/>
      <c r="O239" s="59"/>
      <c r="P239" s="59"/>
    </row>
    <row r="240" spans="1:16" ht="21.75" customHeight="1">
      <c r="A240" s="249" t="s">
        <v>73</v>
      </c>
      <c r="B240" s="182" t="s">
        <v>41</v>
      </c>
      <c r="C240" s="182" t="s">
        <v>42</v>
      </c>
      <c r="D240" s="182"/>
      <c r="E240" s="182"/>
      <c r="F240" s="182"/>
      <c r="G240" s="185">
        <v>250</v>
      </c>
      <c r="H240" s="232">
        <v>255.3</v>
      </c>
      <c r="I240" s="185">
        <v>253.58</v>
      </c>
      <c r="J240" s="184">
        <v>260</v>
      </c>
      <c r="K240" s="185">
        <v>268.8</v>
      </c>
      <c r="L240" s="186">
        <v>251.19</v>
      </c>
      <c r="M240" s="235">
        <v>250</v>
      </c>
      <c r="N240" s="114"/>
      <c r="O240" s="59"/>
      <c r="P240" s="59"/>
    </row>
    <row r="241" spans="1:16" ht="21.75" customHeight="1">
      <c r="A241" s="249" t="s">
        <v>73</v>
      </c>
      <c r="B241" s="182" t="s">
        <v>74</v>
      </c>
      <c r="C241" s="182" t="s">
        <v>75</v>
      </c>
      <c r="D241" s="182"/>
      <c r="E241" s="182"/>
      <c r="F241" s="182"/>
      <c r="G241" s="185">
        <v>5</v>
      </c>
      <c r="H241" s="232">
        <v>5</v>
      </c>
      <c r="I241" s="185">
        <v>2.13</v>
      </c>
      <c r="J241" s="184">
        <v>5</v>
      </c>
      <c r="K241" s="185">
        <v>5.7</v>
      </c>
      <c r="L241" s="186">
        <v>5.62</v>
      </c>
      <c r="M241" s="235">
        <v>5</v>
      </c>
      <c r="N241" s="114"/>
      <c r="O241" s="59"/>
      <c r="P241" s="59"/>
    </row>
    <row r="242" spans="1:16" ht="21.75" customHeight="1">
      <c r="A242" s="249" t="s">
        <v>73</v>
      </c>
      <c r="B242" s="182" t="s">
        <v>43</v>
      </c>
      <c r="C242" s="182" t="s">
        <v>44</v>
      </c>
      <c r="D242" s="182"/>
      <c r="E242" s="182"/>
      <c r="F242" s="182"/>
      <c r="G242" s="185">
        <v>20</v>
      </c>
      <c r="H242" s="232">
        <v>20</v>
      </c>
      <c r="I242" s="185">
        <v>16.1</v>
      </c>
      <c r="J242" s="184">
        <v>20</v>
      </c>
      <c r="K242" s="185">
        <v>20.3</v>
      </c>
      <c r="L242" s="186">
        <v>20.27</v>
      </c>
      <c r="M242" s="235">
        <v>22</v>
      </c>
      <c r="N242" s="114"/>
      <c r="O242" s="59"/>
      <c r="P242" s="59"/>
    </row>
    <row r="243" spans="1:16" ht="25.5" customHeight="1">
      <c r="A243" s="249" t="s">
        <v>73</v>
      </c>
      <c r="B243" s="182" t="s">
        <v>5</v>
      </c>
      <c r="C243" s="182" t="s">
        <v>8</v>
      </c>
      <c r="D243" s="182"/>
      <c r="E243" s="182"/>
      <c r="F243" s="182"/>
      <c r="G243" s="206">
        <v>50</v>
      </c>
      <c r="H243" s="246">
        <v>50</v>
      </c>
      <c r="I243" s="206">
        <v>7.44</v>
      </c>
      <c r="J243" s="312">
        <v>100</v>
      </c>
      <c r="K243" s="206">
        <v>22.4</v>
      </c>
      <c r="L243" s="245">
        <v>20.96</v>
      </c>
      <c r="M243" s="247">
        <v>50</v>
      </c>
      <c r="N243" s="133" t="s">
        <v>292</v>
      </c>
      <c r="O243" s="59"/>
      <c r="P243" s="59"/>
    </row>
    <row r="244" spans="1:16" ht="25.5" customHeight="1">
      <c r="A244" s="249" t="s">
        <v>73</v>
      </c>
      <c r="B244" s="182" t="s">
        <v>7</v>
      </c>
      <c r="C244" s="182" t="s">
        <v>24</v>
      </c>
      <c r="D244" s="182"/>
      <c r="E244" s="182"/>
      <c r="F244" s="182"/>
      <c r="G244" s="185">
        <v>90</v>
      </c>
      <c r="H244" s="232">
        <v>90</v>
      </c>
      <c r="I244" s="185">
        <v>85.67</v>
      </c>
      <c r="J244" s="184">
        <v>85</v>
      </c>
      <c r="K244" s="185">
        <v>85</v>
      </c>
      <c r="L244" s="186">
        <v>74.29</v>
      </c>
      <c r="M244" s="235">
        <v>85</v>
      </c>
      <c r="N244" s="380" t="s">
        <v>261</v>
      </c>
      <c r="O244" s="59"/>
      <c r="P244" s="59"/>
    </row>
    <row r="245" spans="1:16" ht="21.75" customHeight="1">
      <c r="A245" s="249" t="s">
        <v>73</v>
      </c>
      <c r="B245" s="182" t="s">
        <v>20</v>
      </c>
      <c r="C245" s="182" t="s">
        <v>21</v>
      </c>
      <c r="D245" s="182"/>
      <c r="E245" s="182"/>
      <c r="F245" s="182"/>
      <c r="G245" s="185">
        <v>18</v>
      </c>
      <c r="H245" s="232">
        <v>18</v>
      </c>
      <c r="I245" s="185">
        <v>18.03</v>
      </c>
      <c r="J245" s="184">
        <v>18.5</v>
      </c>
      <c r="K245" s="185">
        <v>18.5</v>
      </c>
      <c r="L245" s="186">
        <v>0.29</v>
      </c>
      <c r="M245" s="235">
        <v>18.5</v>
      </c>
      <c r="N245" s="114"/>
      <c r="O245" s="59"/>
      <c r="P245" s="59"/>
    </row>
    <row r="246" spans="1:16" ht="21.75" customHeight="1">
      <c r="A246" s="249" t="s">
        <v>73</v>
      </c>
      <c r="B246" s="182" t="s">
        <v>22</v>
      </c>
      <c r="C246" s="182" t="s">
        <v>115</v>
      </c>
      <c r="D246" s="182"/>
      <c r="E246" s="182"/>
      <c r="F246" s="182"/>
      <c r="G246" s="185">
        <v>32</v>
      </c>
      <c r="H246" s="232">
        <v>40.4</v>
      </c>
      <c r="I246" s="185">
        <v>40.39</v>
      </c>
      <c r="J246" s="184">
        <v>41</v>
      </c>
      <c r="K246" s="185">
        <v>41</v>
      </c>
      <c r="L246" s="186">
        <v>33.37</v>
      </c>
      <c r="M246" s="235">
        <v>38</v>
      </c>
      <c r="N246" s="114"/>
      <c r="O246" s="59"/>
      <c r="P246" s="59"/>
    </row>
    <row r="247" spans="1:18" s="107" customFormat="1" ht="21.75" customHeight="1">
      <c r="A247" s="249" t="s">
        <v>73</v>
      </c>
      <c r="B247" s="182" t="s">
        <v>25</v>
      </c>
      <c r="C247" s="182" t="s">
        <v>26</v>
      </c>
      <c r="D247" s="182"/>
      <c r="E247" s="182"/>
      <c r="F247" s="182"/>
      <c r="G247" s="185">
        <v>50</v>
      </c>
      <c r="H247" s="232">
        <v>50</v>
      </c>
      <c r="I247" s="185">
        <v>41.13</v>
      </c>
      <c r="J247" s="184">
        <v>45</v>
      </c>
      <c r="K247" s="185">
        <v>45</v>
      </c>
      <c r="L247" s="186">
        <v>41.92</v>
      </c>
      <c r="M247" s="235">
        <v>45</v>
      </c>
      <c r="N247" s="114"/>
      <c r="O247" s="109"/>
      <c r="P247" s="109"/>
      <c r="Q247" s="109"/>
      <c r="R247" s="109"/>
    </row>
    <row r="248" spans="1:18" s="60" customFormat="1" ht="21.75" customHeight="1">
      <c r="A248" s="249" t="s">
        <v>73</v>
      </c>
      <c r="B248" s="182" t="s">
        <v>60</v>
      </c>
      <c r="C248" s="182" t="s">
        <v>61</v>
      </c>
      <c r="D248" s="182"/>
      <c r="E248" s="182"/>
      <c r="F248" s="182"/>
      <c r="G248" s="185">
        <v>20</v>
      </c>
      <c r="H248" s="232">
        <v>20</v>
      </c>
      <c r="I248" s="185">
        <v>11.4</v>
      </c>
      <c r="J248" s="184">
        <v>15</v>
      </c>
      <c r="K248" s="185">
        <v>15</v>
      </c>
      <c r="L248" s="186">
        <v>11.18</v>
      </c>
      <c r="M248" s="235">
        <v>15</v>
      </c>
      <c r="N248" s="114"/>
      <c r="O248" s="140"/>
      <c r="P248" s="59"/>
      <c r="Q248" s="59"/>
      <c r="R248" s="59"/>
    </row>
    <row r="249" spans="1:18" s="60" customFormat="1" ht="21.75" customHeight="1">
      <c r="A249" s="249" t="s">
        <v>73</v>
      </c>
      <c r="B249" s="182" t="s">
        <v>12</v>
      </c>
      <c r="C249" s="182" t="s">
        <v>76</v>
      </c>
      <c r="D249" s="182"/>
      <c r="E249" s="182"/>
      <c r="F249" s="182"/>
      <c r="G249" s="185">
        <v>33</v>
      </c>
      <c r="H249" s="232">
        <v>33</v>
      </c>
      <c r="I249" s="185">
        <v>29.67</v>
      </c>
      <c r="J249" s="184">
        <v>32</v>
      </c>
      <c r="K249" s="185">
        <v>32</v>
      </c>
      <c r="L249" s="186">
        <v>25.89</v>
      </c>
      <c r="M249" s="235">
        <v>28</v>
      </c>
      <c r="N249" s="114"/>
      <c r="O249" s="59"/>
      <c r="P249" s="59"/>
      <c r="Q249" s="59"/>
      <c r="R249" s="59"/>
    </row>
    <row r="250" spans="1:18" s="107" customFormat="1" ht="21.75" customHeight="1">
      <c r="A250" s="249" t="s">
        <v>73</v>
      </c>
      <c r="B250" s="182" t="s">
        <v>65</v>
      </c>
      <c r="C250" s="182" t="s">
        <v>66</v>
      </c>
      <c r="D250" s="182"/>
      <c r="E250" s="182"/>
      <c r="F250" s="182"/>
      <c r="G250" s="185">
        <v>58</v>
      </c>
      <c r="H250" s="232">
        <v>58</v>
      </c>
      <c r="I250" s="185">
        <v>53.14</v>
      </c>
      <c r="J250" s="184">
        <v>55</v>
      </c>
      <c r="K250" s="185">
        <v>55</v>
      </c>
      <c r="L250" s="186">
        <v>44.45</v>
      </c>
      <c r="M250" s="235">
        <v>24</v>
      </c>
      <c r="N250" s="114"/>
      <c r="O250" s="109"/>
      <c r="P250" s="109"/>
      <c r="Q250" s="109"/>
      <c r="R250" s="109"/>
    </row>
    <row r="251" spans="1:18" s="60" customFormat="1" ht="25.5" customHeight="1">
      <c r="A251" s="249" t="s">
        <v>73</v>
      </c>
      <c r="B251" s="182" t="s">
        <v>62</v>
      </c>
      <c r="C251" s="182" t="s">
        <v>63</v>
      </c>
      <c r="D251" s="182"/>
      <c r="E251" s="182"/>
      <c r="F251" s="182"/>
      <c r="G251" s="185">
        <v>10</v>
      </c>
      <c r="H251" s="232">
        <v>10</v>
      </c>
      <c r="I251" s="185">
        <v>9.13</v>
      </c>
      <c r="J251" s="184">
        <v>10</v>
      </c>
      <c r="K251" s="185">
        <v>10</v>
      </c>
      <c r="L251" s="186">
        <v>8.8</v>
      </c>
      <c r="M251" s="235">
        <v>10</v>
      </c>
      <c r="N251" s="147" t="s">
        <v>224</v>
      </c>
      <c r="O251" s="59"/>
      <c r="P251" s="59"/>
      <c r="Q251" s="59"/>
      <c r="R251" s="59"/>
    </row>
    <row r="252" spans="1:18" s="60" customFormat="1" ht="21.75" customHeight="1">
      <c r="A252" s="249" t="s">
        <v>73</v>
      </c>
      <c r="B252" s="182" t="s">
        <v>141</v>
      </c>
      <c r="C252" s="182" t="s">
        <v>142</v>
      </c>
      <c r="D252" s="182"/>
      <c r="E252" s="182"/>
      <c r="F252" s="182"/>
      <c r="G252" s="185">
        <v>38.5</v>
      </c>
      <c r="H252" s="232">
        <v>38.5</v>
      </c>
      <c r="I252" s="185">
        <v>35.61</v>
      </c>
      <c r="J252" s="184">
        <v>38</v>
      </c>
      <c r="K252" s="185">
        <v>38.4</v>
      </c>
      <c r="L252" s="186">
        <v>38.36</v>
      </c>
      <c r="M252" s="235">
        <v>38.5</v>
      </c>
      <c r="N252" s="114" t="s">
        <v>272</v>
      </c>
      <c r="O252" s="59"/>
      <c r="P252" s="59"/>
      <c r="Q252" s="59"/>
      <c r="R252" s="59"/>
    </row>
    <row r="253" spans="1:18" s="60" customFormat="1" ht="21.75" customHeight="1">
      <c r="A253" s="249" t="s">
        <v>73</v>
      </c>
      <c r="B253" s="182" t="s">
        <v>27</v>
      </c>
      <c r="C253" s="182" t="s">
        <v>28</v>
      </c>
      <c r="D253" s="182"/>
      <c r="E253" s="182"/>
      <c r="F253" s="182"/>
      <c r="G253" s="185">
        <v>220</v>
      </c>
      <c r="H253" s="232">
        <v>220</v>
      </c>
      <c r="I253" s="185">
        <v>219.46</v>
      </c>
      <c r="J253" s="184">
        <v>135</v>
      </c>
      <c r="K253" s="185">
        <v>135</v>
      </c>
      <c r="L253" s="186">
        <v>130.68</v>
      </c>
      <c r="M253" s="235">
        <v>135</v>
      </c>
      <c r="N253" s="114" t="s">
        <v>273</v>
      </c>
      <c r="O253" s="59"/>
      <c r="P253" s="59"/>
      <c r="Q253" s="59"/>
      <c r="R253" s="59"/>
    </row>
    <row r="254" spans="1:18" s="60" customFormat="1" ht="21.75" customHeight="1">
      <c r="A254" s="249" t="s">
        <v>73</v>
      </c>
      <c r="B254" s="182" t="s">
        <v>77</v>
      </c>
      <c r="C254" s="182" t="s">
        <v>78</v>
      </c>
      <c r="D254" s="182"/>
      <c r="E254" s="182"/>
      <c r="F254" s="182"/>
      <c r="G254" s="185">
        <v>25</v>
      </c>
      <c r="H254" s="232">
        <v>45</v>
      </c>
      <c r="I254" s="185">
        <v>16.24</v>
      </c>
      <c r="J254" s="184">
        <v>25</v>
      </c>
      <c r="K254" s="185">
        <v>55</v>
      </c>
      <c r="L254" s="186">
        <v>30.58</v>
      </c>
      <c r="M254" s="235">
        <v>25</v>
      </c>
      <c r="N254" s="114"/>
      <c r="O254" s="59"/>
      <c r="P254" s="59"/>
      <c r="Q254" s="59"/>
      <c r="R254" s="59"/>
    </row>
    <row r="255" spans="1:18" s="60" customFormat="1" ht="57" customHeight="1">
      <c r="A255" s="249" t="s">
        <v>73</v>
      </c>
      <c r="B255" s="182" t="s">
        <v>262</v>
      </c>
      <c r="C255" s="283" t="s">
        <v>289</v>
      </c>
      <c r="D255" s="182"/>
      <c r="E255" s="182"/>
      <c r="F255" s="182"/>
      <c r="G255" s="185"/>
      <c r="H255" s="232"/>
      <c r="I255" s="185"/>
      <c r="J255" s="184">
        <v>0</v>
      </c>
      <c r="K255" s="185">
        <v>181.2</v>
      </c>
      <c r="L255" s="186">
        <v>181.1</v>
      </c>
      <c r="M255" s="235">
        <v>220</v>
      </c>
      <c r="N255" s="363" t="s">
        <v>274</v>
      </c>
      <c r="O255" s="59"/>
      <c r="P255" s="59"/>
      <c r="Q255" s="59"/>
      <c r="R255" s="59"/>
    </row>
    <row r="256" spans="1:18" s="107" customFormat="1" ht="64.5" customHeight="1">
      <c r="A256" s="249" t="s">
        <v>73</v>
      </c>
      <c r="B256" s="182" t="s">
        <v>2</v>
      </c>
      <c r="C256" s="182" t="s">
        <v>13</v>
      </c>
      <c r="D256" s="278"/>
      <c r="E256" s="278"/>
      <c r="F256" s="278"/>
      <c r="G256" s="185">
        <v>500</v>
      </c>
      <c r="H256" s="232">
        <v>533.7</v>
      </c>
      <c r="I256" s="185">
        <v>533.68</v>
      </c>
      <c r="J256" s="184">
        <v>550</v>
      </c>
      <c r="K256" s="185">
        <v>304.7</v>
      </c>
      <c r="L256" s="186">
        <v>303.76</v>
      </c>
      <c r="M256" s="235">
        <v>261.7</v>
      </c>
      <c r="N256" s="147" t="s">
        <v>285</v>
      </c>
      <c r="O256" s="109"/>
      <c r="P256" s="109"/>
      <c r="Q256" s="109"/>
      <c r="R256" s="109"/>
    </row>
    <row r="257" spans="1:18" s="107" customFormat="1" ht="28.5" customHeight="1">
      <c r="A257" s="249" t="s">
        <v>73</v>
      </c>
      <c r="B257" s="182" t="s">
        <v>9</v>
      </c>
      <c r="C257" s="182" t="s">
        <v>10</v>
      </c>
      <c r="D257" s="182"/>
      <c r="E257" s="182"/>
      <c r="F257" s="182"/>
      <c r="G257" s="206">
        <v>60</v>
      </c>
      <c r="H257" s="246">
        <v>60</v>
      </c>
      <c r="I257" s="206">
        <v>25.17</v>
      </c>
      <c r="J257" s="312">
        <v>30</v>
      </c>
      <c r="K257" s="206">
        <v>28.6</v>
      </c>
      <c r="L257" s="245">
        <v>12.87</v>
      </c>
      <c r="M257" s="247">
        <v>30</v>
      </c>
      <c r="N257" s="133" t="s">
        <v>185</v>
      </c>
      <c r="O257" s="109"/>
      <c r="P257" s="109"/>
      <c r="Q257" s="109"/>
      <c r="R257" s="109"/>
    </row>
    <row r="258" spans="1:18" s="108" customFormat="1" ht="21.75" customHeight="1">
      <c r="A258" s="249" t="s">
        <v>73</v>
      </c>
      <c r="B258" s="182" t="s">
        <v>79</v>
      </c>
      <c r="C258" s="182" t="s">
        <v>80</v>
      </c>
      <c r="D258" s="182"/>
      <c r="E258" s="182"/>
      <c r="F258" s="182"/>
      <c r="G258" s="185">
        <v>10</v>
      </c>
      <c r="H258" s="232">
        <v>10</v>
      </c>
      <c r="I258" s="185">
        <v>0</v>
      </c>
      <c r="J258" s="184">
        <v>10</v>
      </c>
      <c r="K258" s="185">
        <v>1</v>
      </c>
      <c r="L258" s="186">
        <v>0</v>
      </c>
      <c r="M258" s="235">
        <v>10</v>
      </c>
      <c r="N258" s="114" t="s">
        <v>195</v>
      </c>
      <c r="O258" s="138"/>
      <c r="P258" s="138"/>
      <c r="Q258" s="110"/>
      <c r="R258" s="110"/>
    </row>
    <row r="259" spans="1:18" s="60" customFormat="1" ht="21.75" customHeight="1">
      <c r="A259" s="249" t="s">
        <v>73</v>
      </c>
      <c r="B259" s="182" t="s">
        <v>70</v>
      </c>
      <c r="C259" s="182" t="s">
        <v>71</v>
      </c>
      <c r="D259" s="278"/>
      <c r="E259" s="278"/>
      <c r="F259" s="278"/>
      <c r="G259" s="185">
        <v>40</v>
      </c>
      <c r="H259" s="232">
        <v>44.1</v>
      </c>
      <c r="I259" s="185">
        <v>43.56</v>
      </c>
      <c r="J259" s="184">
        <v>45</v>
      </c>
      <c r="K259" s="185">
        <v>45</v>
      </c>
      <c r="L259" s="186">
        <v>43.23</v>
      </c>
      <c r="M259" s="235"/>
      <c r="N259" s="114"/>
      <c r="O259" s="59"/>
      <c r="P259" s="59"/>
      <c r="Q259" s="59"/>
      <c r="R259" s="59"/>
    </row>
    <row r="260" spans="1:18" s="60" customFormat="1" ht="21.75" customHeight="1">
      <c r="A260" s="249" t="s">
        <v>73</v>
      </c>
      <c r="B260" s="182" t="s">
        <v>29</v>
      </c>
      <c r="C260" s="182" t="s">
        <v>30</v>
      </c>
      <c r="D260" s="182"/>
      <c r="E260" s="182"/>
      <c r="F260" s="182"/>
      <c r="G260" s="185">
        <v>8</v>
      </c>
      <c r="H260" s="232">
        <v>8</v>
      </c>
      <c r="I260" s="185">
        <v>6.53</v>
      </c>
      <c r="J260" s="184">
        <v>8</v>
      </c>
      <c r="K260" s="185">
        <v>8</v>
      </c>
      <c r="L260" s="186">
        <v>3.54</v>
      </c>
      <c r="M260" s="235">
        <v>8</v>
      </c>
      <c r="N260" s="114"/>
      <c r="O260" s="59"/>
      <c r="P260" s="59"/>
      <c r="Q260" s="59"/>
      <c r="R260" s="59"/>
    </row>
    <row r="261" spans="1:18" s="60" customFormat="1" ht="25.5" customHeight="1">
      <c r="A261" s="249" t="s">
        <v>73</v>
      </c>
      <c r="B261" s="182" t="s">
        <v>31</v>
      </c>
      <c r="C261" s="182" t="s">
        <v>32</v>
      </c>
      <c r="D261" s="182"/>
      <c r="E261" s="182"/>
      <c r="F261" s="182"/>
      <c r="G261" s="185">
        <v>1</v>
      </c>
      <c r="H261" s="232">
        <v>1</v>
      </c>
      <c r="I261" s="185">
        <v>0</v>
      </c>
      <c r="J261" s="184">
        <v>0.5</v>
      </c>
      <c r="K261" s="185">
        <v>0.5</v>
      </c>
      <c r="L261" s="186">
        <v>0</v>
      </c>
      <c r="M261" s="235">
        <v>0.5</v>
      </c>
      <c r="N261" s="114"/>
      <c r="O261" s="59"/>
      <c r="P261" s="59"/>
      <c r="Q261" s="59"/>
      <c r="R261" s="59"/>
    </row>
    <row r="262" spans="1:18" s="60" customFormat="1" ht="21.75" customHeight="1">
      <c r="A262" s="249" t="s">
        <v>73</v>
      </c>
      <c r="B262" s="182" t="s">
        <v>17</v>
      </c>
      <c r="C262" s="182" t="s">
        <v>18</v>
      </c>
      <c r="D262" s="182"/>
      <c r="E262" s="182"/>
      <c r="F262" s="182"/>
      <c r="G262" s="185"/>
      <c r="H262" s="232">
        <v>0.1</v>
      </c>
      <c r="I262" s="185">
        <v>0.1</v>
      </c>
      <c r="J262" s="184">
        <v>0.1</v>
      </c>
      <c r="K262" s="185">
        <v>0</v>
      </c>
      <c r="L262" s="186">
        <v>0</v>
      </c>
      <c r="M262" s="235">
        <v>0.1</v>
      </c>
      <c r="N262" s="114"/>
      <c r="O262" s="59"/>
      <c r="P262" s="59"/>
      <c r="Q262" s="59"/>
      <c r="R262" s="59"/>
    </row>
    <row r="263" spans="1:18" s="60" customFormat="1" ht="21.75" customHeight="1">
      <c r="A263" s="249" t="s">
        <v>73</v>
      </c>
      <c r="B263" s="182" t="s">
        <v>182</v>
      </c>
      <c r="C263" s="182" t="s">
        <v>183</v>
      </c>
      <c r="D263" s="182"/>
      <c r="E263" s="182"/>
      <c r="F263" s="182"/>
      <c r="G263" s="185">
        <v>10</v>
      </c>
      <c r="H263" s="232">
        <v>10</v>
      </c>
      <c r="I263" s="185">
        <v>4.1</v>
      </c>
      <c r="J263" s="184">
        <v>10</v>
      </c>
      <c r="K263" s="185">
        <v>11.4</v>
      </c>
      <c r="L263" s="186">
        <v>10.92</v>
      </c>
      <c r="M263" s="235">
        <v>22</v>
      </c>
      <c r="N263" s="114"/>
      <c r="O263" s="59"/>
      <c r="P263" s="59"/>
      <c r="Q263" s="59"/>
      <c r="R263" s="59"/>
    </row>
    <row r="264" spans="1:18" s="60" customFormat="1" ht="21.75" customHeight="1">
      <c r="A264" s="249" t="s">
        <v>73</v>
      </c>
      <c r="B264" s="182" t="s">
        <v>81</v>
      </c>
      <c r="C264" s="182" t="s">
        <v>82</v>
      </c>
      <c r="D264" s="278"/>
      <c r="E264" s="278"/>
      <c r="F264" s="278"/>
      <c r="G264" s="185">
        <v>45</v>
      </c>
      <c r="H264" s="232">
        <v>45</v>
      </c>
      <c r="I264" s="185">
        <v>44.18</v>
      </c>
      <c r="J264" s="184">
        <v>45</v>
      </c>
      <c r="K264" s="185">
        <v>48.1</v>
      </c>
      <c r="L264" s="186">
        <v>48.08</v>
      </c>
      <c r="M264" s="235">
        <v>136.3</v>
      </c>
      <c r="N264" s="114" t="s">
        <v>286</v>
      </c>
      <c r="O264" s="59"/>
      <c r="P264" s="59"/>
      <c r="Q264" s="59"/>
      <c r="R264" s="59"/>
    </row>
    <row r="265" spans="1:18" s="60" customFormat="1" ht="21.75" customHeight="1">
      <c r="A265" s="249" t="s">
        <v>73</v>
      </c>
      <c r="B265" s="182" t="s">
        <v>92</v>
      </c>
      <c r="C265" s="182" t="s">
        <v>147</v>
      </c>
      <c r="D265" s="278"/>
      <c r="E265" s="278"/>
      <c r="F265" s="278"/>
      <c r="G265" s="185"/>
      <c r="H265" s="232"/>
      <c r="I265" s="185"/>
      <c r="J265" s="184">
        <v>0</v>
      </c>
      <c r="K265" s="185">
        <v>1.6</v>
      </c>
      <c r="L265" s="186">
        <v>1.6</v>
      </c>
      <c r="M265" s="235"/>
      <c r="N265" s="114"/>
      <c r="O265" s="59"/>
      <c r="P265" s="59"/>
      <c r="Q265" s="59"/>
      <c r="R265" s="59"/>
    </row>
    <row r="266" spans="1:18" s="60" customFormat="1" ht="21.75" customHeight="1">
      <c r="A266" s="249" t="s">
        <v>73</v>
      </c>
      <c r="B266" s="182" t="s">
        <v>159</v>
      </c>
      <c r="C266" s="301" t="s">
        <v>160</v>
      </c>
      <c r="D266" s="278"/>
      <c r="E266" s="278"/>
      <c r="F266" s="278"/>
      <c r="G266" s="185"/>
      <c r="H266" s="232"/>
      <c r="I266" s="185"/>
      <c r="J266" s="184">
        <v>6</v>
      </c>
      <c r="K266" s="185">
        <v>6</v>
      </c>
      <c r="L266" s="186">
        <v>6</v>
      </c>
      <c r="M266" s="235"/>
      <c r="N266" s="114" t="s">
        <v>218</v>
      </c>
      <c r="O266" s="59"/>
      <c r="P266" s="59"/>
      <c r="Q266" s="59"/>
      <c r="R266" s="59"/>
    </row>
    <row r="267" spans="1:18" s="60" customFormat="1" ht="21.75" customHeight="1">
      <c r="A267" s="249" t="s">
        <v>73</v>
      </c>
      <c r="B267" s="182" t="s">
        <v>241</v>
      </c>
      <c r="C267" s="182" t="s">
        <v>80</v>
      </c>
      <c r="D267" s="182"/>
      <c r="E267" s="182"/>
      <c r="F267" s="182"/>
      <c r="G267" s="185"/>
      <c r="H267" s="232"/>
      <c r="I267" s="185"/>
      <c r="J267" s="184">
        <v>0</v>
      </c>
      <c r="K267" s="185">
        <v>98</v>
      </c>
      <c r="L267" s="186">
        <v>98</v>
      </c>
      <c r="M267" s="235"/>
      <c r="N267" s="379" t="s">
        <v>244</v>
      </c>
      <c r="O267" s="59"/>
      <c r="P267" s="59"/>
      <c r="Q267" s="59"/>
      <c r="R267" s="59"/>
    </row>
    <row r="268" spans="1:18" s="60" customFormat="1" ht="21.75" customHeight="1">
      <c r="A268" s="249" t="s">
        <v>73</v>
      </c>
      <c r="B268" s="182" t="s">
        <v>3</v>
      </c>
      <c r="C268" s="244" t="s">
        <v>4</v>
      </c>
      <c r="D268" s="182"/>
      <c r="E268" s="182"/>
      <c r="F268" s="182"/>
      <c r="G268" s="185"/>
      <c r="H268" s="232"/>
      <c r="I268" s="185"/>
      <c r="J268" s="184"/>
      <c r="K268" s="185"/>
      <c r="L268" s="186"/>
      <c r="M268" s="235">
        <v>100</v>
      </c>
      <c r="N268" s="379" t="s">
        <v>259</v>
      </c>
      <c r="O268" s="59"/>
      <c r="P268" s="59"/>
      <c r="Q268" s="59"/>
      <c r="R268" s="59"/>
    </row>
    <row r="269" spans="1:18" s="60" customFormat="1" ht="21.75" customHeight="1">
      <c r="A269" s="249" t="s">
        <v>73</v>
      </c>
      <c r="B269" s="182" t="s">
        <v>242</v>
      </c>
      <c r="C269" s="182" t="s">
        <v>243</v>
      </c>
      <c r="D269" s="182"/>
      <c r="E269" s="182"/>
      <c r="F269" s="182"/>
      <c r="G269" s="206"/>
      <c r="H269" s="246"/>
      <c r="I269" s="206"/>
      <c r="J269" s="312">
        <v>0</v>
      </c>
      <c r="K269" s="230">
        <v>45.1</v>
      </c>
      <c r="L269" s="231">
        <v>45.02</v>
      </c>
      <c r="M269" s="247"/>
      <c r="N269" s="352"/>
      <c r="O269" s="59"/>
      <c r="P269" s="59"/>
      <c r="Q269" s="59"/>
      <c r="R269" s="59"/>
    </row>
    <row r="270" spans="1:14" s="59" customFormat="1" ht="25.5" customHeight="1">
      <c r="A270" s="249" t="s">
        <v>73</v>
      </c>
      <c r="B270" s="182" t="s">
        <v>282</v>
      </c>
      <c r="C270" s="182" t="s">
        <v>283</v>
      </c>
      <c r="D270" s="182"/>
      <c r="E270" s="182"/>
      <c r="F270" s="182"/>
      <c r="G270" s="185">
        <v>70</v>
      </c>
      <c r="H270" s="232">
        <v>110</v>
      </c>
      <c r="I270" s="185">
        <v>109.92</v>
      </c>
      <c r="J270" s="184"/>
      <c r="K270" s="350"/>
      <c r="L270" s="330"/>
      <c r="M270" s="235">
        <v>600</v>
      </c>
      <c r="N270" s="114" t="s">
        <v>275</v>
      </c>
    </row>
    <row r="271" spans="1:18" s="60" customFormat="1" ht="21.75" customHeight="1" thickBot="1">
      <c r="A271" s="255" t="s">
        <v>73</v>
      </c>
      <c r="B271" s="198"/>
      <c r="C271" s="198" t="s">
        <v>83</v>
      </c>
      <c r="D271" s="256"/>
      <c r="E271" s="256"/>
      <c r="F271" s="256"/>
      <c r="G271" s="200">
        <f aca="true" t="shared" si="15" ref="G271:M271">SUM(G237:G270)</f>
        <v>5123.5</v>
      </c>
      <c r="H271" s="240">
        <f t="shared" si="15"/>
        <v>5302.900000000001</v>
      </c>
      <c r="I271" s="200">
        <f t="shared" si="15"/>
        <v>5071.030000000002</v>
      </c>
      <c r="J271" s="202">
        <f>SUM(J237:J270)</f>
        <v>5164.1</v>
      </c>
      <c r="K271" s="353">
        <f>SUM(K237:K270)</f>
        <v>5317.6</v>
      </c>
      <c r="L271" s="354">
        <f>SUM(L237:L270)</f>
        <v>4941.540000000001</v>
      </c>
      <c r="M271" s="241">
        <f t="shared" si="15"/>
        <v>5737.6</v>
      </c>
      <c r="N271" s="115"/>
      <c r="O271" s="59"/>
      <c r="P271" s="59"/>
      <c r="Q271" s="59"/>
      <c r="R271" s="59"/>
    </row>
    <row r="272" spans="1:18" s="60" customFormat="1" ht="21.75" customHeight="1" thickBot="1">
      <c r="A272" s="204"/>
      <c r="B272" s="204"/>
      <c r="C272" s="204"/>
      <c r="D272" s="205"/>
      <c r="E272" s="205"/>
      <c r="F272" s="205"/>
      <c r="G272" s="206"/>
      <c r="H272" s="206"/>
      <c r="I272" s="206"/>
      <c r="J272" s="206"/>
      <c r="K272" s="206"/>
      <c r="L272" s="382"/>
      <c r="M272" s="305"/>
      <c r="N272" s="111"/>
      <c r="O272" s="59"/>
      <c r="P272" s="59"/>
      <c r="Q272" s="59"/>
      <c r="R272" s="59"/>
    </row>
    <row r="273" spans="1:18" s="60" customFormat="1" ht="21.75" customHeight="1">
      <c r="A273" s="248"/>
      <c r="B273" s="175"/>
      <c r="C273" s="175" t="s">
        <v>157</v>
      </c>
      <c r="D273" s="176"/>
      <c r="E273" s="176"/>
      <c r="F273" s="176"/>
      <c r="G273" s="177"/>
      <c r="H273" s="210"/>
      <c r="I273" s="177"/>
      <c r="J273" s="179"/>
      <c r="K273" s="177"/>
      <c r="L273" s="211"/>
      <c r="M273" s="254"/>
      <c r="N273" s="116"/>
      <c r="O273" s="59"/>
      <c r="P273" s="59"/>
      <c r="Q273" s="59"/>
      <c r="R273" s="59"/>
    </row>
    <row r="274" spans="1:18" s="60" customFormat="1" ht="21.75" customHeight="1">
      <c r="A274" s="249" t="s">
        <v>156</v>
      </c>
      <c r="B274" s="182" t="s">
        <v>62</v>
      </c>
      <c r="C274" s="182" t="s">
        <v>63</v>
      </c>
      <c r="D274" s="182"/>
      <c r="E274" s="182"/>
      <c r="F274" s="182"/>
      <c r="G274" s="185">
        <v>22</v>
      </c>
      <c r="H274" s="232">
        <v>25.1</v>
      </c>
      <c r="I274" s="185">
        <v>25.06</v>
      </c>
      <c r="J274" s="184">
        <v>26</v>
      </c>
      <c r="K274" s="342">
        <v>26</v>
      </c>
      <c r="L274" s="330">
        <v>23.68</v>
      </c>
      <c r="M274" s="235">
        <v>26</v>
      </c>
      <c r="N274" s="114" t="s">
        <v>158</v>
      </c>
      <c r="O274" s="59"/>
      <c r="P274" s="59"/>
      <c r="Q274" s="59"/>
      <c r="R274" s="59"/>
    </row>
    <row r="275" spans="1:18" s="60" customFormat="1" ht="21.75" customHeight="1" thickBot="1">
      <c r="A275" s="255" t="s">
        <v>156</v>
      </c>
      <c r="B275" s="198"/>
      <c r="C275" s="198" t="s">
        <v>157</v>
      </c>
      <c r="D275" s="256"/>
      <c r="E275" s="256"/>
      <c r="F275" s="256"/>
      <c r="G275" s="296">
        <f aca="true" t="shared" si="16" ref="G275:M275">SUM(G274)</f>
        <v>22</v>
      </c>
      <c r="H275" s="240">
        <f t="shared" si="16"/>
        <v>25.1</v>
      </c>
      <c r="I275" s="200">
        <f t="shared" si="16"/>
        <v>25.06</v>
      </c>
      <c r="J275" s="202">
        <f>SUM(J274)</f>
        <v>26</v>
      </c>
      <c r="K275" s="219">
        <f>SUM(K274)</f>
        <v>26</v>
      </c>
      <c r="L275" s="203">
        <f>SUM(L274)</f>
        <v>23.68</v>
      </c>
      <c r="M275" s="241">
        <f t="shared" si="16"/>
        <v>26</v>
      </c>
      <c r="N275" s="115"/>
      <c r="O275" s="59"/>
      <c r="P275" s="59"/>
      <c r="Q275" s="59"/>
      <c r="R275" s="59"/>
    </row>
    <row r="276" spans="1:18" s="60" customFormat="1" ht="21.75" customHeight="1" thickBot="1">
      <c r="A276" s="204"/>
      <c r="B276" s="204"/>
      <c r="C276" s="204"/>
      <c r="D276" s="205"/>
      <c r="E276" s="205"/>
      <c r="F276" s="205"/>
      <c r="G276" s="206"/>
      <c r="H276" s="206"/>
      <c r="I276" s="206"/>
      <c r="J276" s="206"/>
      <c r="K276" s="206"/>
      <c r="L276" s="206"/>
      <c r="M276" s="207"/>
      <c r="N276" s="111"/>
      <c r="O276" s="59"/>
      <c r="P276" s="59"/>
      <c r="Q276" s="59"/>
      <c r="R276" s="59"/>
    </row>
    <row r="277" spans="1:18" s="60" customFormat="1" ht="21.75" customHeight="1">
      <c r="A277" s="248"/>
      <c r="B277" s="175"/>
      <c r="C277" s="175" t="s">
        <v>86</v>
      </c>
      <c r="D277" s="176"/>
      <c r="E277" s="176"/>
      <c r="F277" s="176"/>
      <c r="G277" s="177"/>
      <c r="H277" s="210"/>
      <c r="I277" s="177"/>
      <c r="J277" s="179"/>
      <c r="K277" s="210"/>
      <c r="L277" s="177"/>
      <c r="M277" s="254"/>
      <c r="N277" s="116"/>
      <c r="O277" s="59"/>
      <c r="P277" s="59"/>
      <c r="Q277" s="59"/>
      <c r="R277" s="59"/>
    </row>
    <row r="278" spans="1:18" s="60" customFormat="1" ht="21.75" customHeight="1">
      <c r="A278" s="249" t="s">
        <v>84</v>
      </c>
      <c r="B278" s="182" t="s">
        <v>85</v>
      </c>
      <c r="C278" s="182" t="s">
        <v>100</v>
      </c>
      <c r="D278" s="182"/>
      <c r="E278" s="182"/>
      <c r="F278" s="182"/>
      <c r="G278" s="185">
        <v>15</v>
      </c>
      <c r="H278" s="232">
        <v>15</v>
      </c>
      <c r="I278" s="185">
        <v>14.73</v>
      </c>
      <c r="J278" s="184">
        <v>15</v>
      </c>
      <c r="K278" s="232">
        <v>15.4</v>
      </c>
      <c r="L278" s="185">
        <v>15.38</v>
      </c>
      <c r="M278" s="235">
        <v>15</v>
      </c>
      <c r="N278" s="114" t="s">
        <v>161</v>
      </c>
      <c r="O278" s="59"/>
      <c r="P278" s="59"/>
      <c r="Q278" s="59"/>
      <c r="R278" s="59"/>
    </row>
    <row r="279" spans="1:18" s="60" customFormat="1" ht="26.25" customHeight="1">
      <c r="A279" s="249" t="s">
        <v>84</v>
      </c>
      <c r="B279" s="182" t="s">
        <v>62</v>
      </c>
      <c r="C279" s="182" t="s">
        <v>63</v>
      </c>
      <c r="D279" s="182"/>
      <c r="E279" s="182"/>
      <c r="F279" s="182"/>
      <c r="G279" s="185">
        <v>19</v>
      </c>
      <c r="H279" s="232">
        <v>19</v>
      </c>
      <c r="I279" s="185">
        <v>18.44</v>
      </c>
      <c r="J279" s="184">
        <v>40</v>
      </c>
      <c r="K279" s="232">
        <v>94.2</v>
      </c>
      <c r="L279" s="185">
        <v>94.2</v>
      </c>
      <c r="M279" s="235">
        <v>95</v>
      </c>
      <c r="N279" s="147" t="s">
        <v>288</v>
      </c>
      <c r="O279" s="59"/>
      <c r="P279" s="59"/>
      <c r="Q279" s="59"/>
      <c r="R279" s="59"/>
    </row>
    <row r="280" spans="1:18" s="60" customFormat="1" ht="21.75" customHeight="1" thickBot="1">
      <c r="A280" s="255" t="s">
        <v>84</v>
      </c>
      <c r="B280" s="198"/>
      <c r="C280" s="198" t="s">
        <v>150</v>
      </c>
      <c r="D280" s="256"/>
      <c r="E280" s="256"/>
      <c r="F280" s="256"/>
      <c r="G280" s="296">
        <f aca="true" t="shared" si="17" ref="G280:M280">SUM(G278:G279)</f>
        <v>34</v>
      </c>
      <c r="H280" s="240">
        <f t="shared" si="17"/>
        <v>34</v>
      </c>
      <c r="I280" s="200">
        <f t="shared" si="17"/>
        <v>33.17</v>
      </c>
      <c r="J280" s="202">
        <f>SUM(J278:J279)</f>
        <v>55</v>
      </c>
      <c r="K280" s="240">
        <f>SUM(K278:K279)</f>
        <v>109.60000000000001</v>
      </c>
      <c r="L280" s="200">
        <f>SUM(L278:L279)</f>
        <v>109.58</v>
      </c>
      <c r="M280" s="241">
        <f t="shared" si="17"/>
        <v>110</v>
      </c>
      <c r="N280" s="115"/>
      <c r="O280" s="59"/>
      <c r="P280" s="59"/>
      <c r="Q280" s="59"/>
      <c r="R280" s="59"/>
    </row>
    <row r="281" spans="1:18" s="60" customFormat="1" ht="25.5" customHeight="1" thickBot="1">
      <c r="A281" s="204"/>
      <c r="B281" s="204"/>
      <c r="C281" s="204"/>
      <c r="D281" s="205"/>
      <c r="E281" s="205"/>
      <c r="F281" s="205"/>
      <c r="G281" s="206"/>
      <c r="H281" s="206"/>
      <c r="I281" s="206"/>
      <c r="J281" s="206"/>
      <c r="K281" s="206"/>
      <c r="L281" s="206"/>
      <c r="M281" s="207"/>
      <c r="N281" s="111"/>
      <c r="O281" s="59"/>
      <c r="P281" s="59"/>
      <c r="Q281" s="59"/>
      <c r="R281" s="59"/>
    </row>
    <row r="282" spans="1:18" s="60" customFormat="1" ht="27.75" customHeight="1">
      <c r="A282" s="248"/>
      <c r="B282" s="175"/>
      <c r="C282" s="175" t="s">
        <v>90</v>
      </c>
      <c r="D282" s="176"/>
      <c r="E282" s="176"/>
      <c r="F282" s="176"/>
      <c r="G282" s="177"/>
      <c r="H282" s="178"/>
      <c r="I282" s="178"/>
      <c r="J282" s="179"/>
      <c r="K282" s="210"/>
      <c r="L282" s="177"/>
      <c r="M282" s="254"/>
      <c r="N282" s="116"/>
      <c r="O282" s="59"/>
      <c r="P282" s="59"/>
      <c r="Q282" s="59"/>
      <c r="R282" s="59"/>
    </row>
    <row r="283" spans="1:18" s="60" customFormat="1" ht="21.75" customHeight="1">
      <c r="A283" s="249" t="s">
        <v>87</v>
      </c>
      <c r="B283" s="182" t="s">
        <v>102</v>
      </c>
      <c r="C283" s="182" t="s">
        <v>103</v>
      </c>
      <c r="D283" s="182"/>
      <c r="E283" s="182"/>
      <c r="F283" s="182"/>
      <c r="G283" s="185">
        <v>173</v>
      </c>
      <c r="H283" s="187">
        <v>173.6</v>
      </c>
      <c r="I283" s="187">
        <v>173.54</v>
      </c>
      <c r="J283" s="184">
        <v>173</v>
      </c>
      <c r="K283" s="232">
        <v>173.9</v>
      </c>
      <c r="L283" s="185">
        <v>174.74</v>
      </c>
      <c r="M283" s="235"/>
      <c r="N283" s="114"/>
      <c r="O283" s="59"/>
      <c r="P283" s="59"/>
      <c r="Q283" s="59"/>
      <c r="R283" s="59"/>
    </row>
    <row r="284" spans="1:18" s="60" customFormat="1" ht="21.75" customHeight="1">
      <c r="A284" s="249" t="s">
        <v>87</v>
      </c>
      <c r="B284" s="182" t="s">
        <v>98</v>
      </c>
      <c r="C284" s="182" t="s">
        <v>99</v>
      </c>
      <c r="D284" s="182"/>
      <c r="E284" s="182"/>
      <c r="F284" s="182"/>
      <c r="G284" s="185">
        <v>0</v>
      </c>
      <c r="H284" s="187">
        <v>346.9</v>
      </c>
      <c r="I284" s="187">
        <v>346.91</v>
      </c>
      <c r="J284" s="184">
        <v>0</v>
      </c>
      <c r="K284" s="232">
        <v>1345.9</v>
      </c>
      <c r="L284" s="185">
        <v>1345.91</v>
      </c>
      <c r="M284" s="235"/>
      <c r="N284" s="114"/>
      <c r="O284" s="59"/>
      <c r="P284" s="59"/>
      <c r="Q284" s="59"/>
      <c r="R284" s="59"/>
    </row>
    <row r="285" spans="1:18" s="60" customFormat="1" ht="21.75" customHeight="1">
      <c r="A285" s="249" t="s">
        <v>87</v>
      </c>
      <c r="B285" s="182" t="s">
        <v>88</v>
      </c>
      <c r="C285" s="182" t="s">
        <v>89</v>
      </c>
      <c r="D285" s="182"/>
      <c r="E285" s="182"/>
      <c r="F285" s="182"/>
      <c r="G285" s="185">
        <v>1445</v>
      </c>
      <c r="H285" s="187">
        <v>1567</v>
      </c>
      <c r="I285" s="187">
        <v>1556.12</v>
      </c>
      <c r="J285" s="184">
        <v>346</v>
      </c>
      <c r="K285" s="232">
        <v>346</v>
      </c>
      <c r="L285" s="185">
        <v>337.54</v>
      </c>
      <c r="M285" s="235"/>
      <c r="N285" s="114"/>
      <c r="O285" s="59"/>
      <c r="P285" s="59"/>
      <c r="Q285" s="59"/>
      <c r="R285" s="59"/>
    </row>
    <row r="286" spans="1:18" s="60" customFormat="1" ht="21.75" customHeight="1">
      <c r="A286" s="265" t="s">
        <v>87</v>
      </c>
      <c r="B286" s="244" t="s">
        <v>200</v>
      </c>
      <c r="C286" s="182" t="s">
        <v>201</v>
      </c>
      <c r="D286" s="244"/>
      <c r="E286" s="244"/>
      <c r="F286" s="244"/>
      <c r="G286" s="194">
        <v>600</v>
      </c>
      <c r="H286" s="195">
        <v>2233.7</v>
      </c>
      <c r="I286" s="195">
        <v>2233.67</v>
      </c>
      <c r="J286" s="196">
        <v>600</v>
      </c>
      <c r="K286" s="261">
        <v>620.2</v>
      </c>
      <c r="L286" s="194">
        <v>620.06</v>
      </c>
      <c r="M286" s="238">
        <v>600</v>
      </c>
      <c r="N286" s="125" t="s">
        <v>225</v>
      </c>
      <c r="O286" s="59"/>
      <c r="P286" s="59"/>
      <c r="Q286" s="59"/>
      <c r="R286" s="59"/>
    </row>
    <row r="287" spans="1:18" s="60" customFormat="1" ht="21.75" customHeight="1" thickBot="1">
      <c r="A287" s="255" t="s">
        <v>87</v>
      </c>
      <c r="B287" s="198"/>
      <c r="C287" s="217" t="s">
        <v>90</v>
      </c>
      <c r="D287" s="256"/>
      <c r="E287" s="256"/>
      <c r="F287" s="256"/>
      <c r="G287" s="202">
        <f aca="true" t="shared" si="18" ref="G287:M287">SUM(G283:G286)</f>
        <v>2218</v>
      </c>
      <c r="H287" s="201">
        <f t="shared" si="18"/>
        <v>4321.2</v>
      </c>
      <c r="I287" s="201">
        <f t="shared" si="18"/>
        <v>4310.24</v>
      </c>
      <c r="J287" s="202">
        <f t="shared" si="18"/>
        <v>1119</v>
      </c>
      <c r="K287" s="240">
        <f t="shared" si="18"/>
        <v>2486</v>
      </c>
      <c r="L287" s="200">
        <f t="shared" si="18"/>
        <v>2478.25</v>
      </c>
      <c r="M287" s="241">
        <f t="shared" si="18"/>
        <v>600</v>
      </c>
      <c r="N287" s="115"/>
      <c r="O287" s="59"/>
      <c r="P287" s="59"/>
      <c r="Q287" s="59"/>
      <c r="R287" s="59"/>
    </row>
    <row r="288" spans="1:18" s="60" customFormat="1" ht="15.75" thickBot="1">
      <c r="A288" s="218"/>
      <c r="B288" s="218"/>
      <c r="C288" s="218"/>
      <c r="D288" s="359"/>
      <c r="E288" s="359"/>
      <c r="F288" s="359"/>
      <c r="G288" s="219"/>
      <c r="H288" s="219"/>
      <c r="I288" s="219"/>
      <c r="J288" s="219"/>
      <c r="K288" s="219"/>
      <c r="L288" s="219"/>
      <c r="M288" s="360"/>
      <c r="N288" s="361"/>
      <c r="O288" s="59"/>
      <c r="P288" s="59"/>
      <c r="Q288" s="59"/>
      <c r="R288" s="59"/>
    </row>
    <row r="289" spans="1:18" s="60" customFormat="1" ht="21.75" customHeight="1">
      <c r="A289" s="248"/>
      <c r="B289" s="175"/>
      <c r="C289" s="175" t="s">
        <v>245</v>
      </c>
      <c r="D289" s="176"/>
      <c r="E289" s="176"/>
      <c r="F289" s="176"/>
      <c r="G289" s="320"/>
      <c r="H289" s="225"/>
      <c r="I289" s="224"/>
      <c r="J289" s="292"/>
      <c r="K289" s="225"/>
      <c r="L289" s="267"/>
      <c r="M289" s="226"/>
      <c r="N289" s="116"/>
      <c r="O289" s="59"/>
      <c r="P289" s="59"/>
      <c r="Q289" s="59"/>
      <c r="R289" s="59"/>
    </row>
    <row r="290" spans="1:18" s="60" customFormat="1" ht="21.75" customHeight="1" thickBot="1">
      <c r="A290" s="333" t="s">
        <v>246</v>
      </c>
      <c r="B290" s="334" t="s">
        <v>94</v>
      </c>
      <c r="C290" s="334" t="s">
        <v>95</v>
      </c>
      <c r="D290" s="334"/>
      <c r="E290" s="334"/>
      <c r="F290" s="334"/>
      <c r="G290" s="328"/>
      <c r="H290" s="329"/>
      <c r="I290" s="330"/>
      <c r="J290" s="362">
        <v>0</v>
      </c>
      <c r="K290" s="329">
        <v>4.5</v>
      </c>
      <c r="L290" s="342">
        <v>4.42</v>
      </c>
      <c r="M290" s="351"/>
      <c r="N290" s="151"/>
      <c r="O290" s="59"/>
      <c r="P290" s="59"/>
      <c r="Q290" s="59"/>
      <c r="R290" s="59"/>
    </row>
    <row r="291" spans="1:18" s="60" customFormat="1" ht="21.75" customHeight="1" thickBot="1">
      <c r="A291" s="255"/>
      <c r="B291" s="198"/>
      <c r="C291" s="175" t="s">
        <v>245</v>
      </c>
      <c r="D291" s="256"/>
      <c r="E291" s="256"/>
      <c r="F291" s="256"/>
      <c r="G291" s="202"/>
      <c r="H291" s="240"/>
      <c r="I291" s="203"/>
      <c r="J291" s="295">
        <f>SUM(J290)</f>
        <v>0</v>
      </c>
      <c r="K291" s="240">
        <f>SUM(K290)</f>
        <v>4.5</v>
      </c>
      <c r="L291" s="201">
        <f>SUM(L290)</f>
        <v>4.42</v>
      </c>
      <c r="M291" s="241"/>
      <c r="N291" s="115"/>
      <c r="O291" s="59"/>
      <c r="P291" s="59"/>
      <c r="Q291" s="59"/>
      <c r="R291" s="59"/>
    </row>
    <row r="292" spans="1:18" s="60" customFormat="1" ht="15.75" thickBot="1">
      <c r="A292" s="302"/>
      <c r="B292" s="302"/>
      <c r="C292" s="302"/>
      <c r="D292" s="303"/>
      <c r="E292" s="303"/>
      <c r="F292" s="303"/>
      <c r="G292" s="304"/>
      <c r="H292" s="304"/>
      <c r="I292" s="304"/>
      <c r="J292" s="304"/>
      <c r="K292" s="304"/>
      <c r="L292" s="304"/>
      <c r="M292" s="305"/>
      <c r="N292" s="160"/>
      <c r="O292" s="59"/>
      <c r="P292" s="59"/>
      <c r="Q292" s="59"/>
      <c r="R292" s="59"/>
    </row>
    <row r="293" spans="1:18" s="60" customFormat="1" ht="22.5" customHeight="1" thickBot="1">
      <c r="A293" s="306"/>
      <c r="B293" s="307"/>
      <c r="C293" s="308" t="s">
        <v>91</v>
      </c>
      <c r="D293" s="309"/>
      <c r="E293" s="309"/>
      <c r="F293" s="309"/>
      <c r="G293" s="310">
        <f>SUM(G11,G16,G20,G29,G41,G45,G49,G69,G76,G91,G103,G113,G119,G127,G158,G162,G166,G170,G185,G195,G203,G211,,G271,G275,G280,G189,G287)</f>
        <v>21939</v>
      </c>
      <c r="H293" s="310">
        <f>SUM(H11,H16,H20,H29,H41,H207,H123,H69,H76,H91,H103,H113,H119,H127,H158,H162,H166,H170,H185,H189,H195,H203,H211,,,H233,H271,H275,H280,H287)</f>
        <v>31111.500000000004</v>
      </c>
      <c r="I293" s="310">
        <f>SUM(I11,I16,I20,I29,I41,I45,I49,I69,I76,I91,I103,I113,I119,I123,I127,I158,I162,I166,I170,I211,I185,I189,I195,I203,I207,I233,I271,I275,I280,I287)</f>
        <v>27426.80000000001</v>
      </c>
      <c r="J293" s="310">
        <f>SUM(J11,J137,J84,J29,J41,J49,J69,J76,J91,J103,J113,J127,J158,J162,J166,J170,J185,J203,J207,J211,J233,J271,J275,J280,J287,J195,J142+J16+J20+J45)</f>
        <v>15877.7</v>
      </c>
      <c r="K293" s="310">
        <f>SUM(K11,K137,K84,K29,K41,K49,K69,K76,K91,K103,K113,K127,K158,K162,K166,K170,K185,K203,K207,K211,K233,K271,K275,K280,K287,K195,K142+K16+K20+K45+K133+K291)</f>
        <v>23247.799999999996</v>
      </c>
      <c r="L293" s="310">
        <f>SUM(L11,L137,L84,L29,L41,L49,L69,L76,L91,L103,L113,L127,L158,L162,L166,L170,L185,L203,L207,L211,L233,L271,L275,L280,L287,L195,L142+L16+L20+L45+L133+L291)</f>
        <v>16531.380000000005</v>
      </c>
      <c r="M293" s="166">
        <f>SUM(M11,M137,M84,M29,M41,M49,M69,M76,M91,M103,M113,M127,M158,M162,M166,M170,M185,M203,M207,M211,M233,M271,M275,M280,M287,M195,M142)</f>
        <v>15110.000000000002</v>
      </c>
      <c r="N293" s="159"/>
      <c r="O293" s="59"/>
      <c r="P293" s="59"/>
      <c r="Q293" s="59"/>
      <c r="R293" s="59"/>
    </row>
    <row r="294" spans="4:18" s="60" customFormat="1" ht="25.5" customHeight="1">
      <c r="D294" s="59"/>
      <c r="E294" s="59"/>
      <c r="F294" s="59"/>
      <c r="G294" s="172"/>
      <c r="H294" s="172"/>
      <c r="I294" s="172"/>
      <c r="J294" s="172"/>
      <c r="K294" s="172"/>
      <c r="L294" s="172"/>
      <c r="M294" s="172"/>
      <c r="N294" s="111"/>
      <c r="O294" s="59"/>
      <c r="P294" s="59"/>
      <c r="Q294" s="59"/>
      <c r="R294" s="59"/>
    </row>
    <row r="295" spans="3:18" s="60" customFormat="1" ht="15.75">
      <c r="C295" s="154"/>
      <c r="D295" s="59"/>
      <c r="E295" s="59"/>
      <c r="F295" s="59"/>
      <c r="G295" s="167"/>
      <c r="H295" s="167"/>
      <c r="I295" s="167"/>
      <c r="J295" s="167"/>
      <c r="K295" s="167"/>
      <c r="L295" s="167"/>
      <c r="M295" s="167"/>
      <c r="N295" s="111"/>
      <c r="O295" s="59"/>
      <c r="P295" s="59"/>
      <c r="Q295" s="59"/>
      <c r="R295" s="59"/>
    </row>
    <row r="296" spans="3:18" s="60" customFormat="1" ht="15">
      <c r="C296" s="155"/>
      <c r="D296" s="59"/>
      <c r="E296" s="59"/>
      <c r="F296" s="59"/>
      <c r="G296" s="167"/>
      <c r="H296" s="167"/>
      <c r="I296" s="167"/>
      <c r="J296" s="167"/>
      <c r="K296" s="167"/>
      <c r="L296" s="167"/>
      <c r="M296" s="167"/>
      <c r="N296" s="111"/>
      <c r="O296" s="59"/>
      <c r="P296" s="59"/>
      <c r="Q296" s="59"/>
      <c r="R296" s="59"/>
    </row>
    <row r="297" spans="3:18" s="60" customFormat="1" ht="15.75">
      <c r="C297" s="154"/>
      <c r="D297" s="59"/>
      <c r="E297" s="59"/>
      <c r="F297" s="59"/>
      <c r="G297" s="167"/>
      <c r="H297" s="167"/>
      <c r="I297" s="167"/>
      <c r="J297" s="167"/>
      <c r="K297" s="167"/>
      <c r="L297" s="167"/>
      <c r="M297" s="167"/>
      <c r="N297" s="111"/>
      <c r="O297" s="59"/>
      <c r="P297" s="59"/>
      <c r="Q297" s="59"/>
      <c r="R297" s="59"/>
    </row>
    <row r="298" spans="4:18" s="60" customFormat="1" ht="15">
      <c r="D298" s="59"/>
      <c r="E298" s="59"/>
      <c r="F298" s="59"/>
      <c r="G298" s="167"/>
      <c r="H298" s="167"/>
      <c r="I298" s="167"/>
      <c r="J298" s="167"/>
      <c r="K298" s="167"/>
      <c r="L298" s="167"/>
      <c r="M298" s="167"/>
      <c r="N298" s="111"/>
      <c r="O298" s="59"/>
      <c r="P298" s="59"/>
      <c r="Q298" s="59"/>
      <c r="R298" s="59"/>
    </row>
    <row r="299" spans="4:18" s="60" customFormat="1" ht="15">
      <c r="D299" s="59"/>
      <c r="E299" s="59"/>
      <c r="F299" s="59"/>
      <c r="G299" s="167"/>
      <c r="H299" s="167"/>
      <c r="I299" s="167"/>
      <c r="J299" s="167"/>
      <c r="K299" s="167"/>
      <c r="L299" s="167"/>
      <c r="M299" s="167"/>
      <c r="N299" s="111"/>
      <c r="O299" s="59"/>
      <c r="P299" s="59"/>
      <c r="Q299" s="59"/>
      <c r="R299" s="59"/>
    </row>
    <row r="300" spans="4:18" s="60" customFormat="1" ht="15">
      <c r="D300" s="59"/>
      <c r="E300" s="59"/>
      <c r="F300" s="59"/>
      <c r="G300" s="167"/>
      <c r="H300" s="167"/>
      <c r="I300" s="167"/>
      <c r="J300" s="167"/>
      <c r="K300" s="167"/>
      <c r="L300" s="167"/>
      <c r="M300" s="167"/>
      <c r="N300" s="111"/>
      <c r="O300" s="59"/>
      <c r="P300" s="59"/>
      <c r="Q300" s="59"/>
      <c r="R300" s="59"/>
    </row>
  </sheetData>
  <sheetProtection/>
  <mergeCells count="14">
    <mergeCell ref="B3:B4"/>
    <mergeCell ref="M3:M4"/>
    <mergeCell ref="H3:H4"/>
    <mergeCell ref="C3:C4"/>
    <mergeCell ref="A2:L2"/>
    <mergeCell ref="N79:N82"/>
    <mergeCell ref="A3:A4"/>
    <mergeCell ref="G1:N1"/>
    <mergeCell ref="G3:G4"/>
    <mergeCell ref="N3:N4"/>
    <mergeCell ref="I3:I4"/>
    <mergeCell ref="J3:J4"/>
    <mergeCell ref="K3:K4"/>
    <mergeCell ref="L3:L4"/>
  </mergeCells>
  <printOptions horizontalCentered="1"/>
  <pageMargins left="0" right="0" top="0" bottom="0" header="0" footer="0"/>
  <pageSetup horizontalDpi="600" verticalDpi="600" orientation="landscape" paperSize="9" scale="64" r:id="rId1"/>
  <rowBreaks count="8" manualBreakCount="8">
    <brk id="30" max="15" man="1"/>
    <brk id="69" max="13" man="1"/>
    <brk id="104" max="13" man="1"/>
    <brk id="137" max="13" man="1"/>
    <brk id="170" max="15" man="1"/>
    <brk id="204" max="15" man="1"/>
    <brk id="234" max="13" man="1"/>
    <brk id="271" max="13" man="1"/>
  </rowBreaks>
  <colBreaks count="2" manualBreakCount="2">
    <brk id="15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2017-04-05T13:36:37Z</cp:lastPrinted>
  <dcterms:created xsi:type="dcterms:W3CDTF">2000-01-19T11:36:41Z</dcterms:created>
  <dcterms:modified xsi:type="dcterms:W3CDTF">2017-04-05T13:36:46Z</dcterms:modified>
  <cp:category/>
  <cp:version/>
  <cp:contentType/>
  <cp:contentStatus/>
</cp:coreProperties>
</file>